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whelan/Dropbox (EJA)/Air pollution campaign/NPI/LATEST NPI files to share with media and online/"/>
    </mc:Choice>
  </mc:AlternateContent>
  <bookViews>
    <workbookView xWindow="900" yWindow="460" windowWidth="25100" windowHeight="16980" tabRatio="842"/>
  </bookViews>
  <sheets>
    <sheet name="electricity PM2.5" sheetId="15" r:id="rId1"/>
    <sheet name="electricity PM10" sheetId="14" r:id="rId2"/>
    <sheet name="electricity NOx" sheetId="21" r:id="rId3"/>
    <sheet name="electricity SO2" sheetId="22" r:id="rId4"/>
    <sheet name="mercury" sheetId="26" r:id="rId5"/>
    <sheet name="closures" sheetId="28" r:id="rId6"/>
  </sheets>
  <definedNames>
    <definedName name="_xlnm._FilterDatabase" localSheetId="2" hidden="1">'electricity NOx'!$B$13:$N$13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8" l="1"/>
  <c r="D11" i="28"/>
  <c r="B11" i="28"/>
  <c r="D12" i="22"/>
  <c r="E12" i="22"/>
  <c r="F12" i="22"/>
  <c r="G12" i="22"/>
  <c r="H12" i="22"/>
  <c r="I12" i="22"/>
  <c r="J12" i="22"/>
  <c r="K12" i="22"/>
  <c r="L12" i="22"/>
  <c r="L21" i="26"/>
  <c r="L22" i="26"/>
  <c r="L23" i="26"/>
  <c r="L24" i="26"/>
  <c r="L25" i="26"/>
  <c r="L26" i="26"/>
  <c r="L28" i="26"/>
  <c r="L29" i="26"/>
  <c r="L30" i="26"/>
  <c r="L31" i="26"/>
  <c r="L32" i="26"/>
  <c r="L33" i="26"/>
  <c r="L34" i="26"/>
  <c r="L35" i="26"/>
  <c r="K21" i="26"/>
  <c r="K22" i="26"/>
  <c r="K23" i="26"/>
  <c r="K24" i="26"/>
  <c r="K25" i="26"/>
  <c r="K26" i="26"/>
  <c r="K29" i="26"/>
  <c r="K30" i="26"/>
  <c r="K31" i="26"/>
  <c r="K32" i="26"/>
  <c r="K33" i="26"/>
  <c r="K34" i="26"/>
  <c r="K35" i="26"/>
  <c r="E26" i="26"/>
  <c r="F26" i="26"/>
  <c r="G26" i="26"/>
  <c r="H26" i="26"/>
  <c r="I26" i="26"/>
  <c r="J26" i="26"/>
  <c r="D26" i="26"/>
  <c r="E19" i="26"/>
  <c r="F19" i="26"/>
  <c r="G19" i="26"/>
  <c r="H19" i="26"/>
  <c r="I19" i="26"/>
  <c r="J19" i="26"/>
  <c r="D19" i="26"/>
  <c r="L16" i="26"/>
  <c r="L15" i="26"/>
  <c r="L18" i="26"/>
  <c r="L19" i="26"/>
  <c r="K16" i="26"/>
  <c r="K15" i="26"/>
  <c r="K18" i="26"/>
  <c r="K19" i="26"/>
  <c r="L17" i="26"/>
  <c r="K17" i="26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N15" i="22"/>
  <c r="M15" i="22"/>
  <c r="L7" i="22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5" i="21"/>
  <c r="M36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3" i="21"/>
  <c r="L35" i="21"/>
  <c r="L36" i="21"/>
  <c r="M14" i="21"/>
  <c r="L14" i="21"/>
  <c r="K7" i="21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36" i="14"/>
  <c r="L57" i="14"/>
  <c r="L59" i="14"/>
  <c r="L60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3" i="14"/>
  <c r="L54" i="14"/>
  <c r="L36" i="14"/>
  <c r="L31" i="14"/>
  <c r="L32" i="14"/>
  <c r="L33" i="14"/>
  <c r="K34" i="14"/>
  <c r="F34" i="14"/>
  <c r="L34" i="14"/>
  <c r="L30" i="14"/>
  <c r="M31" i="14"/>
  <c r="M32" i="14"/>
  <c r="M33" i="14"/>
  <c r="M30" i="14"/>
  <c r="J34" i="14"/>
  <c r="M34" i="14"/>
  <c r="K6" i="14"/>
  <c r="K7" i="15"/>
  <c r="M6" i="15"/>
  <c r="M5" i="15"/>
  <c r="L6" i="15"/>
  <c r="L5" i="15"/>
  <c r="M58" i="15"/>
  <c r="M61" i="15"/>
  <c r="M59" i="15"/>
  <c r="M49" i="15"/>
  <c r="M48" i="15"/>
  <c r="M51" i="15"/>
  <c r="M47" i="15"/>
  <c r="M60" i="15"/>
  <c r="M52" i="15"/>
  <c r="M53" i="15"/>
  <c r="M54" i="15"/>
  <c r="M57" i="15"/>
  <c r="M55" i="15"/>
  <c r="M56" i="15"/>
  <c r="M41" i="15"/>
  <c r="M40" i="15"/>
  <c r="M38" i="15"/>
  <c r="M39" i="15"/>
  <c r="M42" i="15"/>
  <c r="M43" i="15"/>
  <c r="M64" i="15"/>
  <c r="M44" i="15"/>
  <c r="M50" i="15"/>
  <c r="M46" i="15"/>
  <c r="M33" i="15"/>
  <c r="M34" i="15"/>
  <c r="M32" i="15"/>
  <c r="K36" i="15"/>
  <c r="J36" i="15"/>
  <c r="M36" i="15"/>
  <c r="M37" i="15"/>
  <c r="M45" i="15"/>
  <c r="M35" i="15"/>
  <c r="L56" i="15"/>
  <c r="L59" i="15"/>
  <c r="L49" i="15"/>
  <c r="L46" i="15"/>
  <c r="L48" i="15"/>
  <c r="L51" i="15"/>
  <c r="L47" i="15"/>
  <c r="L53" i="15"/>
  <c r="L45" i="15"/>
  <c r="L41" i="15"/>
  <c r="L40" i="15"/>
  <c r="L38" i="15"/>
  <c r="L39" i="15"/>
  <c r="L42" i="15"/>
  <c r="L43" i="15"/>
  <c r="L64" i="15"/>
  <c r="L44" i="15"/>
  <c r="L50" i="15"/>
  <c r="L33" i="15"/>
  <c r="L34" i="15"/>
  <c r="L32" i="15"/>
  <c r="F36" i="15"/>
  <c r="L36" i="15"/>
  <c r="L37" i="15"/>
  <c r="L35" i="15"/>
  <c r="I7" i="26"/>
  <c r="J7" i="21"/>
  <c r="K7" i="22"/>
  <c r="J7" i="15"/>
  <c r="J6" i="14"/>
  <c r="E7" i="26"/>
  <c r="F7" i="26"/>
  <c r="G7" i="26"/>
  <c r="H7" i="26"/>
  <c r="J7" i="22"/>
  <c r="I7" i="22"/>
  <c r="H7" i="22"/>
  <c r="G7" i="22"/>
  <c r="F7" i="22"/>
  <c r="E7" i="22"/>
  <c r="D7" i="22"/>
  <c r="I7" i="21"/>
  <c r="H7" i="21"/>
  <c r="G7" i="21"/>
  <c r="F7" i="21"/>
  <c r="E7" i="21"/>
  <c r="D7" i="21"/>
  <c r="I36" i="15"/>
  <c r="I7" i="15"/>
  <c r="I34" i="14"/>
  <c r="H34" i="14"/>
  <c r="D34" i="14"/>
  <c r="I6" i="14"/>
  <c r="G34" i="14"/>
  <c r="E34" i="14"/>
  <c r="C34" i="14"/>
  <c r="H6" i="14"/>
  <c r="D6" i="14"/>
  <c r="E6" i="14"/>
  <c r="F6" i="14"/>
  <c r="G6" i="14"/>
  <c r="C6" i="14"/>
  <c r="H36" i="15"/>
  <c r="G36" i="15"/>
  <c r="D36" i="15"/>
  <c r="E36" i="15"/>
  <c r="C36" i="15"/>
  <c r="H7" i="15"/>
  <c r="D7" i="15"/>
  <c r="E7" i="15"/>
  <c r="F7" i="15"/>
  <c r="G7" i="15"/>
  <c r="C7" i="15"/>
</calcChain>
</file>

<file path=xl/sharedStrings.xml><?xml version="1.0" encoding="utf-8"?>
<sst xmlns="http://schemas.openxmlformats.org/spreadsheetml/2006/main" count="682" uniqueCount="362">
  <si>
    <t>Leinster Power Station - TEC Desert [Leinster-WA]</t>
    <phoneticPr fontId="4" type="noConversion"/>
  </si>
  <si>
    <t>Townsville Power Station - Ratch Australia [Yabulu-QLD]</t>
    <phoneticPr fontId="4" type="noConversion"/>
  </si>
  <si>
    <t>5 yr change</t>
    <phoneticPr fontId="4" type="noConversion"/>
  </si>
  <si>
    <t>Griffin Power Pty Ltd</t>
    <phoneticPr fontId="4" type="noConversion"/>
  </si>
  <si>
    <t>5 yr change</t>
    <phoneticPr fontId="4" type="noConversion"/>
  </si>
  <si>
    <t>1 yr change</t>
    <phoneticPr fontId="4" type="noConversion"/>
  </si>
  <si>
    <t>Darling Downs Power Station Origin Energy [Dalby-QLD]</t>
    <phoneticPr fontId="4" type="noConversion"/>
  </si>
  <si>
    <t>Solomon Power Station [Tom Price-WA]</t>
  </si>
  <si>
    <t>Alcoa of Australia</t>
    <phoneticPr fontId="4" type="noConversion"/>
  </si>
  <si>
    <t>Stanwell Corp</t>
    <phoneticPr fontId="4" type="noConversion"/>
  </si>
  <si>
    <t>WA Electricity Generation Corp</t>
    <phoneticPr fontId="4" type="noConversion"/>
  </si>
  <si>
    <t>Tarong Energy Corp</t>
    <phoneticPr fontId="4" type="noConversion"/>
  </si>
  <si>
    <t>Transfield Worley Power Services</t>
    <phoneticPr fontId="4" type="noConversion"/>
  </si>
  <si>
    <t>2013-14</t>
  </si>
  <si>
    <t>Suncoast Gold Macadamia Gympie - AGL [Gympie-QLD]</t>
    <phoneticPr fontId="4" type="noConversion"/>
  </si>
  <si>
    <t>NRG Gladstone Operating Services</t>
    <phoneticPr fontId="4" type="noConversion"/>
  </si>
  <si>
    <t>EnergyAustralia / TrueEnergy Yallourn [Yallourn North-VIC]</t>
    <phoneticPr fontId="4" type="noConversion"/>
  </si>
  <si>
    <t>TrueEnergy Yallourn</t>
  </si>
  <si>
    <t>Flinders Operating Services</t>
    <phoneticPr fontId="4" type="noConversion"/>
  </si>
  <si>
    <t>Wallerawang Power Station - Delta [Wallerawang-NSW]</t>
    <phoneticPr fontId="4" type="noConversion"/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</si>
  <si>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to air from electricity generation (kg)</t>
    </r>
    <phoneticPr fontId="4" type="noConversion"/>
  </si>
  <si>
    <t>Notes</t>
    <phoneticPr fontId="4" type="noConversion"/>
  </si>
  <si>
    <t>Bluewaters Power Station No 1 [Palmer-WA] *</t>
    <phoneticPr fontId="4" type="noConversion"/>
  </si>
  <si>
    <t>Ditto GDF Suez / National Power 2008-09 report which has PM2.5 emissions at 8,300 and PM10 emissions at 1,300,000</t>
    <phoneticPr fontId="4" type="noConversion"/>
  </si>
  <si>
    <t>Tamar Valley Power Station - Aorora Power [Bell Bay-TAS]</t>
    <phoneticPr fontId="4" type="noConversion"/>
  </si>
  <si>
    <t>Braemar 2 Power Station [Braemar Via Dalby-QLD] Lot 127 Grahams Rd</t>
    <phoneticPr fontId="4" type="noConversion"/>
  </si>
  <si>
    <t>PM2.5 represents almost all the PM10 emitted from power stations (more than 90%)</t>
    <phoneticPr fontId="4" type="noConversion"/>
  </si>
  <si>
    <t>Electricity emissions as a % of total</t>
    <phoneticPr fontId="4" type="noConversion"/>
  </si>
  <si>
    <t>Delta Electricity</t>
    <phoneticPr fontId="4" type="noConversion"/>
  </si>
  <si>
    <t>Query National Power Hazelwood 2008-09 report. PM2.5 emissions 8,300kg / PM10 emissions 1,300,000kg</t>
    <phoneticPr fontId="4" type="noConversion"/>
  </si>
  <si>
    <t>Rank</t>
    <phoneticPr fontId="4" type="noConversion"/>
  </si>
  <si>
    <t>NORTHERN POWER STATION [Port Augusta-SA]</t>
  </si>
  <si>
    <t>Between 200 and 250 facilities reported each year. Only the top 50 are listed here</t>
    <phoneticPr fontId="4" type="noConversion"/>
  </si>
  <si>
    <t>Vales Point Power Station - Delta Energy [Mannering Park-NSW]</t>
    <phoneticPr fontId="4" type="noConversion"/>
  </si>
  <si>
    <t>Query Vales Point / Mannering Point (NSW). Zero PM emissions reported in 2012-13 - that can't be right. PM2.5 emissions rose.</t>
    <phoneticPr fontId="4" type="noConversion"/>
  </si>
  <si>
    <t>From 2010-11, Bluewaters power station 1 reported as stations 1 &amp; 2</t>
    <phoneticPr fontId="4" type="noConversion"/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</si>
  <si>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to air from electricity generation (kg)</t>
    </r>
    <phoneticPr fontId="4" type="noConversion"/>
  </si>
  <si>
    <t>Bayswater Power Station - Macquarie [Muswellbrook-NSW]</t>
    <phoneticPr fontId="4" type="noConversion"/>
  </si>
  <si>
    <t>Callide Power Station (A &amp; B)- CS Energy [Biloela-QLD]</t>
    <phoneticPr fontId="4" type="noConversion"/>
  </si>
  <si>
    <t>Mica Creek Power Station - Stanwell Corp [Mount Isa-QLD]</t>
    <phoneticPr fontId="4" type="noConversion"/>
  </si>
  <si>
    <t>Tamar Valley Power Station - Aorora [Bell Bay-TAS]</t>
    <phoneticPr fontId="4" type="noConversion"/>
  </si>
  <si>
    <t>Mortlake Power Station - Origin Energy [Mortlake-VIC]</t>
    <phoneticPr fontId="4" type="noConversion"/>
  </si>
  <si>
    <t>Darling Downs Power Station - Origin Energy [Dalby-QLD]</t>
    <phoneticPr fontId="4" type="noConversion"/>
  </si>
  <si>
    <t>Munmorah Power Station - Delta Electricity [Doyalson-NSW]</t>
    <phoneticPr fontId="4" type="noConversion"/>
  </si>
  <si>
    <t>Weddell Power Station - Power &amp; Water Corp [Wickham-NT]</t>
    <phoneticPr fontId="4" type="noConversion"/>
  </si>
  <si>
    <t>Swanbank (A &amp; B) Power Station [Raceview-QLD]</t>
  </si>
  <si>
    <t>Redbank Project Pty LTd</t>
    <phoneticPr fontId="4" type="noConversion"/>
  </si>
  <si>
    <t>Energy Brix Aust Corp P/L [Morwell-VIC]</t>
    <phoneticPr fontId="4" type="noConversion"/>
  </si>
  <si>
    <t xml:space="preserve">Energy Brix Aust Corp P/L </t>
  </si>
  <si>
    <t>Query National Power Hazelwood 2009-10 report. PM2.5 emissions 6,200kg / PM10 emissions 1,400,000kg</t>
    <phoneticPr fontId="4" type="noConversion"/>
  </si>
  <si>
    <t xml:space="preserve">Note: </t>
    <phoneticPr fontId="4" type="noConversion"/>
  </si>
  <si>
    <t>??</t>
    <phoneticPr fontId="4" type="noConversion"/>
  </si>
  <si>
    <t>Newgen Power Kwinana Partnership - Summit Kwinana [Naval Base-WA]</t>
    <phoneticPr fontId="4" type="noConversion"/>
  </si>
  <si>
    <t>Channel Island Power Station - Power &amp; Water Corp [Darwin-NT]</t>
    <phoneticPr fontId="4" type="noConversion"/>
  </si>
  <si>
    <t>Swanbank E Power Station - Stanwell Corp [Raceview-QLD]</t>
    <phoneticPr fontId="4" type="noConversion"/>
  </si>
  <si>
    <t>Kwinana Cogeneration Plant - IPM Operation and Maintenance [Kwinana Beach-WA]</t>
    <phoneticPr fontId="4" type="noConversion"/>
  </si>
  <si>
    <t>n/r</t>
    <phoneticPr fontId="4" type="noConversion"/>
  </si>
  <si>
    <t>Cockburn Power Station - WA Electricity Generation [Naval Base-WA]</t>
    <phoneticPr fontId="4" type="noConversion"/>
  </si>
  <si>
    <t>Rocky Point Green Power [Woongoolba-QLD]</t>
  </si>
  <si>
    <t>Munmorah Power Station [Doyalson-NSW]</t>
  </si>
  <si>
    <t>Tarong Power Station - Stanwell [Nanango-QLD]</t>
    <phoneticPr fontId="4" type="noConversion"/>
  </si>
  <si>
    <t>Braemar Power Station [Dalby-QLD] Lot 128 Grahams Rd</t>
    <phoneticPr fontId="4" type="noConversion"/>
  </si>
  <si>
    <t>n/r</t>
    <phoneticPr fontId="4" type="noConversion"/>
  </si>
  <si>
    <t>TRUENERGY Yallourn North was previously Energy Australia</t>
    <phoneticPr fontId="4" type="noConversion"/>
  </si>
  <si>
    <t>Tarong North PS - Stanwell [Nanango-QLD]</t>
    <phoneticPr fontId="4" type="noConversion"/>
  </si>
  <si>
    <t>Muja Power Station - WA Electricity Generation [Collie-WA]</t>
    <phoneticPr fontId="4" type="noConversion"/>
  </si>
  <si>
    <t>n/a</t>
    <phoneticPr fontId="4" type="noConversion"/>
  </si>
  <si>
    <t>PLAYFORD POWER STATION [Port Augusta-SA]</t>
  </si>
  <si>
    <t>Mt Keith Power Station - TEC Desert [Leinster-WA]</t>
    <phoneticPr fontId="4" type="noConversion"/>
  </si>
  <si>
    <t>Pinjar Gas Turbine Station - WA Electricity Generation [Pinjar-WA]</t>
    <phoneticPr fontId="4" type="noConversion"/>
  </si>
  <si>
    <t>Gladstone Power Station - NRG Gladstone [Gladstone-QLD]</t>
    <phoneticPr fontId="4" type="noConversion"/>
  </si>
  <si>
    <t>Kwinana Power Station - WA Electricity Generation [Naval Base-WA]</t>
    <phoneticPr fontId="4" type="noConversion"/>
  </si>
  <si>
    <t>Liddell Power Station - Macquarie [Muswellbrook-NSW]</t>
    <phoneticPr fontId="4" type="noConversion"/>
  </si>
  <si>
    <t>Condamine Power Station - QGC [Via Miles-QLD]</t>
    <phoneticPr fontId="4" type="noConversion"/>
  </si>
  <si>
    <t>Kogan Creek Power Station - CS Energy [Brigalow-QLD]</t>
    <phoneticPr fontId="4" type="noConversion"/>
  </si>
  <si>
    <t>Energy Brix Aust Corp P/L [Morwell-VIC]</t>
  </si>
  <si>
    <t>2012-13</t>
    <phoneticPr fontId="4" type="noConversion"/>
  </si>
  <si>
    <t>Yurralyi Maya Power Station - Pilbara Iron [Maitland-WA]</t>
    <phoneticPr fontId="4" type="noConversion"/>
  </si>
  <si>
    <t>Newman Power Station - Alinta Dewap [Newman-WA]</t>
    <phoneticPr fontId="4" type="noConversion"/>
  </si>
  <si>
    <t>Braemar 2 Power Station - Newgen Braemar [Braemar Via Dalby-QLD]</t>
    <phoneticPr fontId="4" type="noConversion"/>
  </si>
  <si>
    <t>Tarong Power Station [Nanango-QLD]</t>
  </si>
  <si>
    <t>Mount Piper Power Station - Delta [Portland-NSW]</t>
    <phoneticPr fontId="4" type="noConversion"/>
  </si>
  <si>
    <t>Wallerawang Power Station [Wallerawang-NSW]</t>
  </si>
  <si>
    <t>2008-09</t>
    <phoneticPr fontId="4" type="noConversion"/>
  </si>
  <si>
    <t>2009-10</t>
    <phoneticPr fontId="4" type="noConversion"/>
  </si>
  <si>
    <t>2010-11</t>
    <phoneticPr fontId="4" type="noConversion"/>
  </si>
  <si>
    <t>2011-12</t>
    <phoneticPr fontId="4" type="noConversion"/>
  </si>
  <si>
    <t>Stanwell Power Station [Gracemere-QLD]</t>
  </si>
  <si>
    <t>Mount Piper Power Station [Portland-NSW]</t>
  </si>
  <si>
    <t>Bayswater Power Station [Muswellbrook-NSW]</t>
  </si>
  <si>
    <t>Kogan Creek Power Station [Brigalow-QLD]</t>
  </si>
  <si>
    <t>Callide Power Plant [Biloela-QLD]</t>
  </si>
  <si>
    <t>AGL Loy Yang [Traralgon-VIC]</t>
  </si>
  <si>
    <t>Muja Power Station [Collie-WA]</t>
  </si>
  <si>
    <t>Bluewaters Power Station No 1&amp;2 [Palmer-WA]</t>
  </si>
  <si>
    <t>Millmerran Power [Millmerran-QLD]</t>
  </si>
  <si>
    <t>FPC 30 [Woongoolba-QLD]</t>
  </si>
  <si>
    <t>Newgen Power Kwinana Partnership [Naval Base-WA]</t>
  </si>
  <si>
    <t>Gladstone Power Station [Gladstone-QLD]</t>
  </si>
  <si>
    <t>Collie Power Station [Collie-WA]</t>
  </si>
  <si>
    <t>Loy Yang B Power Station [Traralgon-VIC]</t>
  </si>
  <si>
    <t>Swanbank E Power Station [Raceview-QLD]</t>
  </si>
  <si>
    <t>Pinjar Gas Turbine Station [Pinjar-WA]</t>
  </si>
  <si>
    <t>Callide Power Station (A &amp; B) [Biloela-QLD]</t>
  </si>
  <si>
    <t>Eraring Power Station [Eraring-NSW]</t>
  </si>
  <si>
    <t>CHRISTMAS ISLAND POWER STATION [Christmas Island-WA]</t>
  </si>
  <si>
    <t>Cockburn Power Station [Naval Base-WA]</t>
  </si>
  <si>
    <t>Alcoa Anglesea Power Station [Anglesea-VIC]</t>
  </si>
  <si>
    <t>Smithfield Energy Facility [Smithfield-NSW]</t>
  </si>
  <si>
    <t>Tarong North PS [Nanango-QLD]</t>
  </si>
  <si>
    <t>Kwinana Power Station [Naval Base-WA]</t>
  </si>
  <si>
    <t>Vales Point Power Station [Mannering Park-NSW]</t>
  </si>
  <si>
    <t>Channel Island Power Station [Darwin-NT]</t>
  </si>
  <si>
    <t>Liddell Power Station [Muswellbrook-NSW]</t>
  </si>
  <si>
    <t>QUARANTINE POWER STATION [Port Adelaide-SA]</t>
  </si>
  <si>
    <t>AGL TORRENS ISLAND POWER STATION [Torrens Island-SA]</t>
  </si>
  <si>
    <t>Mica Creek Power Station [Mount Isa-QLD]</t>
  </si>
  <si>
    <t>Karratha Power Station [Karratha-WA]</t>
  </si>
  <si>
    <t>Kwinana Cogeneration Plant [Kwinana Beach-WA]</t>
  </si>
  <si>
    <t>Braemar Power Station [Dalby-QLD]</t>
  </si>
  <si>
    <t>Mortlake Power Station [Mortlake-VIC]</t>
  </si>
  <si>
    <t>Condamine Power Station [Via Miles-QLD]</t>
  </si>
  <si>
    <t>Mt Keith Power Station [Leinster-WA]</t>
  </si>
  <si>
    <t>Yurralyi Maya Power Station [Maitland-WA]</t>
  </si>
  <si>
    <t>Pelican Point Power Station [Outer Harbour-SA]</t>
  </si>
  <si>
    <t>Weddell Power Station [Wickham-NT]</t>
  </si>
  <si>
    <t>Newman Power Station [Newman-WA]</t>
  </si>
  <si>
    <t>Redbank Power [Warkworth-NSW]</t>
  </si>
  <si>
    <t>Leinster Power Station [Leinster-WA]</t>
  </si>
  <si>
    <t>Origin Energy Uranquinty Power Pty Ltd [Uranquinty-NSW]</t>
  </si>
  <si>
    <t>Thursday Island [Thursday Island-QLD]</t>
  </si>
  <si>
    <t>Ron Goodin Power Station [Alice Springs-NT]</t>
  </si>
  <si>
    <t>Karumba Port Site Power Station [Karumba-QLD]</t>
  </si>
  <si>
    <t>Sun Coast Gold Macadamia Gympie [Gympie-QLD]</t>
  </si>
  <si>
    <t>Port Hedland [Boodarie-WA]</t>
  </si>
  <si>
    <r>
      <t>PM</t>
    </r>
    <r>
      <rPr>
        <b/>
        <vertAlign val="subscript"/>
        <sz val="10"/>
        <rFont val="Calibri"/>
      </rPr>
      <t>2.5</t>
    </r>
    <r>
      <rPr>
        <b/>
        <sz val="10"/>
        <rFont val="Calibri"/>
      </rPr>
      <t xml:space="preserve"> emissions from electricity generation</t>
    </r>
    <phoneticPr fontId="4" type="noConversion"/>
  </si>
  <si>
    <t>Collinsville Power Station [Collinsville-QLD]</t>
  </si>
  <si>
    <t>All sources (tonnes)</t>
    <phoneticPr fontId="4" type="noConversion"/>
  </si>
  <si>
    <t>Clayton LFG Power Station [Clayton South-VIC]</t>
  </si>
  <si>
    <t>Electricity generation (tonnes)</t>
    <phoneticPr fontId="4" type="noConversion"/>
  </si>
  <si>
    <t>Collie Power Station - CS Energy [Collie-WA]</t>
  </si>
  <si>
    <t>Energy Business Australia P/L - Mecrus [Cobram-VIC]</t>
  </si>
  <si>
    <t xml:space="preserve"> n/a</t>
  </si>
  <si>
    <t>TOTAL EMISSIONS FROM 4 LATROBE BALLEY POWER STATIONS</t>
    <phoneticPr fontId="4" type="noConversion"/>
  </si>
  <si>
    <t>Loy Yang B Power Station [Traralgon-VIC] IPM Australia</t>
  </si>
  <si>
    <t>Query GDF Suez/National Power 2009-10 report. An error was made with PM2.5 emissions which are much too low. PM10 emissions were 1,400,000kg. Errors are not corrected.</t>
  </si>
  <si>
    <t>Newport Power Station [Newport-VIC] Ecogen</t>
  </si>
  <si>
    <t>Townsville Power Station [Yabulu-QLD] Ratch Australia</t>
  </si>
  <si>
    <t>Tallawarra Power Station [Yallah NSW] EnergyAustralia</t>
  </si>
  <si>
    <t>Now reporting as 'Swanbank Renewables'</t>
  </si>
  <si>
    <t>Closed</t>
  </si>
  <si>
    <t>2014-15</t>
  </si>
  <si>
    <t>FPC 30 biomass power station [Woongoolba-QLD]</t>
  </si>
  <si>
    <t>Northern power station - Flinders [Port Augusta-SA]</t>
  </si>
  <si>
    <t>AGL Torrens Island power station [Torrens Island-SA]</t>
  </si>
  <si>
    <t>Christmas Island power station [Christmas Island-WA]</t>
  </si>
  <si>
    <t>Playford power station [Port Augusta-SA]</t>
  </si>
  <si>
    <t>Closed, undergoing rehabilition</t>
  </si>
  <si>
    <t>5 year change 2009-10 to 2014-15</t>
  </si>
  <si>
    <t>1 year change 2013-14 to 2014-15</t>
  </si>
  <si>
    <t>Cape Byron Power Broadwater [Broadwater-NSW]</t>
  </si>
  <si>
    <t>Cape Byron Power Condong [Condong-NSW]</t>
  </si>
  <si>
    <t>Diamantina Power Station [Mt Isa-QLD]</t>
  </si>
  <si>
    <t>Oakey Power Station [Oakey-QLD]</t>
  </si>
  <si>
    <t>Port Hedland Power Plant [Boodarie-WA]</t>
  </si>
  <si>
    <t>Yarnima Power Station [Newman-WA]</t>
  </si>
  <si>
    <t>Boodarie Iron Plant Site [Boodarie-WA]</t>
  </si>
  <si>
    <t>McArthur River [Borroloola-NT]</t>
  </si>
  <si>
    <t>Roma Power Station [Roma-QLD]</t>
  </si>
  <si>
    <t>Hallam Road Renewable Energy Facility [Hampton Park-VIC]</t>
  </si>
  <si>
    <t>Eastern Creek Renewable Energy Facility [Eastern Creek-NSW]</t>
  </si>
  <si>
    <t>Parkeston Power Station [Parkeston-WA]</t>
  </si>
  <si>
    <t>KMK Cogeneration Plant [Kwinana Beach-WA]</t>
  </si>
  <si>
    <t>Wollert Renewable Energy Facility [Wollert-VIC]</t>
  </si>
  <si>
    <t>AGL Qenos Cogeneration [Altona -VIC]</t>
  </si>
  <si>
    <t xml:space="preserve">Redbank Power (Receivers &amp; Managers Appointed) </t>
  </si>
  <si>
    <t>Kambalda Power Station [Kambalda-WA]</t>
  </si>
  <si>
    <t>Pine Creek [Pine Creek-NT]</t>
  </si>
  <si>
    <t>Kalgoorlie Power Station [Feysville-WA]</t>
  </si>
  <si>
    <t>LADBROKE GROVE POWER STATION [Penola-SA]</t>
  </si>
  <si>
    <t>Bamaga [Bamaga-QLD]</t>
  </si>
  <si>
    <t>Coober Pedy [Coober Pedy-SA]</t>
  </si>
  <si>
    <t>Hopetoun Wind Diesel Power Station [Hopetoun-WA]</t>
  </si>
  <si>
    <t>Mungarra Gas Turbine Station [West Casuarinas-WA]</t>
  </si>
  <si>
    <t>Bairnsdale Power Station [Bairnsdale-VIC]</t>
  </si>
  <si>
    <t>Horizon Power Denham Power Station [Denham-WA]</t>
  </si>
  <si>
    <t>Boulia [Boulia-QLD]</t>
  </si>
  <si>
    <t>Newgen Neerabup Partnership [Neerabup-WA]</t>
  </si>
  <si>
    <t>Coral Bay Wind Diesel Power Station [Coral Bay-WA]</t>
  </si>
  <si>
    <t>TAMALA PARK POWER STATION [Mindarie-WA]</t>
  </si>
  <si>
    <t>Kalumburu Power Station [Kalumburu-WA]</t>
  </si>
  <si>
    <t>NOTE: SEVERAL SMALLER / LOWER EMISSION POWER STATIONS HAVE NOT BEEN INCLUDED HERE</t>
  </si>
  <si>
    <t>Latrobe Valley</t>
  </si>
  <si>
    <t>Central Qld</t>
  </si>
  <si>
    <t>Sth Qld</t>
  </si>
  <si>
    <t>SE Qld</t>
  </si>
  <si>
    <t>Darling Downs</t>
  </si>
  <si>
    <t>NE NSW</t>
  </si>
  <si>
    <t>Hunter</t>
  </si>
  <si>
    <t>Central Coast</t>
  </si>
  <si>
    <t>Central Tablelands</t>
  </si>
  <si>
    <t>Now closed</t>
  </si>
  <si>
    <r>
      <t>Table: Total PM</t>
    </r>
    <r>
      <rPr>
        <vertAlign val="subscript"/>
        <sz val="8"/>
        <rFont val="Calibri"/>
      </rPr>
      <t>2.5</t>
    </r>
    <r>
      <rPr>
        <sz val="8"/>
        <rFont val="Calibri"/>
      </rPr>
      <t xml:space="preserve"> emissions to air (tonnes) from all sources and from electricity generation, 2008-09 to 2014-15</t>
    </r>
  </si>
  <si>
    <t>Being decommissioned</t>
  </si>
  <si>
    <t>All industry sources (tonnes)</t>
  </si>
  <si>
    <t>PM2.5 emitted by ectricity generators (tonnes)</t>
  </si>
  <si>
    <t>Decommissioned</t>
  </si>
  <si>
    <t>Central Power House [Umuwa-SA]</t>
  </si>
  <si>
    <t>Burketown [Burketown-QLD]</t>
  </si>
  <si>
    <t>Rochedale Renewable Energy Facility [Rochedale-QLD]</t>
  </si>
  <si>
    <t>ESPERANCE POWER STATION PTY LTD [Esperance-WA]</t>
  </si>
  <si>
    <t>Daandine Power Station [Via Dalby-QLD]</t>
  </si>
  <si>
    <t>Palm Island [Palm Island-QLD]</t>
  </si>
  <si>
    <t>HOME ISLAND POWER STATION [Cocos (Keeling) Island-WA]</t>
  </si>
  <si>
    <t>South Cardup Renewable Energy Facility [Whitby-WA]</t>
  </si>
  <si>
    <t>King Island Power Station [Currie-TAS]</t>
  </si>
  <si>
    <t>Kemerton Power Station [Wellesley-WA]</t>
  </si>
  <si>
    <t>Meekatharra [Meekatharra-WA]</t>
  </si>
  <si>
    <t>D'VineRipe [Korunye -SA]</t>
  </si>
  <si>
    <t>Kubin Island [Kubin Village-QLD]</t>
  </si>
  <si>
    <t>Aurukun [Aurukun-QLD]</t>
  </si>
  <si>
    <t>REDHILL POWER STATION [Red Hill-WA]</t>
  </si>
  <si>
    <t>Colongra Power Station [Doyalson-NSW]</t>
  </si>
  <si>
    <t>Doomadgee [Doomadgee-QLD]</t>
  </si>
  <si>
    <t>Murray Island [Murray Island-QLD]</t>
  </si>
  <si>
    <t>South Hedland Temporary Generation Power Station [Boodarie-WA]</t>
  </si>
  <si>
    <t>Owen Springs Power Station [Brewer Industrial Estate-NT]</t>
  </si>
  <si>
    <t>Coen [Coen-QLD]</t>
  </si>
  <si>
    <t>Gununa [Gununa-QLD]</t>
  </si>
  <si>
    <t>Wyong Renewable Energy Facility [Jilliby-NSW]</t>
  </si>
  <si>
    <t>Partnership t/a Origin Energy Mt Stuart [Stuart-QLD]</t>
  </si>
  <si>
    <t>Remount Renewable Energy Facility [Mowbray-TAS]</t>
  </si>
  <si>
    <t>Badu Island [Badu Island-QLD]</t>
  </si>
  <si>
    <t>Receivers &amp; Managers Appointed</t>
  </si>
  <si>
    <t>Oxides of Nitrogen emissions from electricity generation</t>
  </si>
  <si>
    <t>2009-10</t>
  </si>
  <si>
    <t>2010-11</t>
  </si>
  <si>
    <t>2011-12</t>
  </si>
  <si>
    <t>2012-13</t>
  </si>
  <si>
    <t>2014-2015</t>
  </si>
  <si>
    <t>5 yr change</t>
  </si>
  <si>
    <t>1 yr change</t>
  </si>
  <si>
    <t>All facilities (kg)</t>
  </si>
  <si>
    <t>Electricity generation (kg)</t>
  </si>
  <si>
    <t>Electricity emissions as a % of total</t>
  </si>
  <si>
    <t>Company</t>
  </si>
  <si>
    <t>Facility Name</t>
  </si>
  <si>
    <t xml:space="preserve"> 2009-10</t>
  </si>
  <si>
    <t xml:space="preserve"> 2013-14</t>
  </si>
  <si>
    <t>5 yr increase</t>
  </si>
  <si>
    <t>1 year increase</t>
  </si>
  <si>
    <t>NOTES</t>
  </si>
  <si>
    <t>NRG GLADSTONE OPERATING SERVICES PTY LTD</t>
  </si>
  <si>
    <t>Laid off 15 workers March, Running at 32-35% capacity. Laying off 43 workers over 12months, 20% of workforce. Maintenance not being performed</t>
  </si>
  <si>
    <t>ENERGYAUSTRALIA NSW PTY LTD</t>
  </si>
  <si>
    <t>Loy Yang / AGL</t>
  </si>
  <si>
    <t>DELTA ELECTRICITY</t>
  </si>
  <si>
    <t>ORIGIN ENERGY ERARING PTY LIMITED</t>
  </si>
  <si>
    <t>STANWELL CORPORATION LIMITED</t>
  </si>
  <si>
    <t>CS ENERGY LTD</t>
  </si>
  <si>
    <t>Possible supply constraint with sale of Callide mine</t>
  </si>
  <si>
    <t xml:space="preserve">ENERGYAUSTRALIA YALLOURN PTY LTD </t>
  </si>
  <si>
    <t>EnergyAustralia Yallourn [Yallourn North-VIC]</t>
  </si>
  <si>
    <t>MILLMERRAN OPERATING CO PTY LTD</t>
  </si>
  <si>
    <t>IPM OPERATION &amp; MAINTENANCE LOY YANG PTY LTD</t>
  </si>
  <si>
    <t>ELECTRICITY GENERATION AND RETAIL CORPORATION</t>
  </si>
  <si>
    <t>FLINDERS OPERATING SERVICES PTY LTD</t>
  </si>
  <si>
    <t>CALLIDE POWER MANAGEMENT PTY LTD</t>
  </si>
  <si>
    <t>TRANSFIELD WORLEY POWER SERVICES PTY LIMITED</t>
  </si>
  <si>
    <t>BRAEMER POWER PROJECT PTY LTD</t>
  </si>
  <si>
    <t>BLUEWATERS POWER 1 PTY LTD</t>
  </si>
  <si>
    <t>ALCOA OF AUSTRALIA LIMITED</t>
  </si>
  <si>
    <t>AGL SA GENERATION PTY LIMITED</t>
  </si>
  <si>
    <t>POWER &amp; WATER CORP</t>
  </si>
  <si>
    <t xml:space="preserve">AGL - APA  DIAMANTINA POWER STATION PTY LTD </t>
  </si>
  <si>
    <t>ORIGIN ENERGY POWER LIMITED</t>
  </si>
  <si>
    <t>Darling Downs Power Station [Dalby-QLD]</t>
  </si>
  <si>
    <t>EDL CSM (NSW) PTY LTD</t>
  </si>
  <si>
    <t>Tower CMS Power Station [Douglas Park-NSW]</t>
  </si>
  <si>
    <t>PILBARA IRON PTY LTD</t>
  </si>
  <si>
    <t>Appin CMS Power Station [Appin-NSW]</t>
  </si>
  <si>
    <t>TEC PIPE PTY LTD</t>
  </si>
  <si>
    <t>Braemar 2 Pty Ltd</t>
  </si>
  <si>
    <t>Braemar 2 Power Station [Braemar Via Dalby-QLD]</t>
  </si>
  <si>
    <t>QGC SALES QLD PTY LTD</t>
  </si>
  <si>
    <t>Oakey Power Holdings Pty Ltd</t>
  </si>
  <si>
    <t>ENERGY BRIX AUSTRALIA CORPORATION PTY LTD</t>
  </si>
  <si>
    <t>AURORA ENERGY (TAMAR VALLEY) PTY LTD</t>
  </si>
  <si>
    <t>Tamar Valley Power Station [Bell Bay-TAS]</t>
  </si>
  <si>
    <t>ALINTA DEWAP PTY LTD</t>
  </si>
  <si>
    <r>
      <t>Electricity Generation SO</t>
    </r>
    <r>
      <rPr>
        <b/>
        <vertAlign val="subscript"/>
        <sz val="8"/>
        <rFont val="Calibri"/>
      </rPr>
      <t>2</t>
    </r>
    <r>
      <rPr>
        <b/>
        <sz val="8"/>
        <rFont val="Calibri"/>
      </rPr>
      <t xml:space="preserve"> emissions</t>
    </r>
  </si>
  <si>
    <t>2008-09</t>
    <phoneticPr fontId="4" type="noConversion"/>
  </si>
  <si>
    <t>2009-10</t>
    <phoneticPr fontId="4" type="noConversion"/>
  </si>
  <si>
    <t>2010-11</t>
    <phoneticPr fontId="4" type="noConversion"/>
  </si>
  <si>
    <t>2011-12</t>
    <phoneticPr fontId="4" type="noConversion"/>
  </si>
  <si>
    <t>2012-13</t>
    <phoneticPr fontId="4" type="noConversion"/>
  </si>
  <si>
    <t>Electricity generation (kg)</t>
    <phoneticPr fontId="4" type="noConversion"/>
  </si>
  <si>
    <t>Electricity emissions as a % of total</t>
    <phoneticPr fontId="4" type="noConversion"/>
  </si>
  <si>
    <t>Company</t>
    <phoneticPr fontId="4" type="noConversion"/>
  </si>
  <si>
    <t>Facility</t>
    <phoneticPr fontId="4" type="noConversion"/>
  </si>
  <si>
    <t>2008-09</t>
    <phoneticPr fontId="4" type="noConversion"/>
  </si>
  <si>
    <t>2009-10</t>
    <phoneticPr fontId="4" type="noConversion"/>
  </si>
  <si>
    <t>1 year change</t>
  </si>
  <si>
    <t>Loy Yang / AGL</t>
    <phoneticPr fontId="4" type="noConversion"/>
  </si>
  <si>
    <t>Milmerran Operating Co</t>
    <phoneticPr fontId="4" type="noConversion"/>
  </si>
  <si>
    <t>IPM Operation and Maintenance</t>
    <phoneticPr fontId="4" type="noConversion"/>
  </si>
  <si>
    <t>CS Energy</t>
    <phoneticPr fontId="4" type="noConversion"/>
  </si>
  <si>
    <t>National Power Aust</t>
    <phoneticPr fontId="4" type="noConversion"/>
  </si>
  <si>
    <t>GDF SUEZ / International Hazelwood [Morwell-VIC]</t>
    <phoneticPr fontId="4" type="noConversion"/>
  </si>
  <si>
    <t>Callide Power Management</t>
    <phoneticPr fontId="4" type="noConversion"/>
  </si>
  <si>
    <t>CS Energy</t>
    <phoneticPr fontId="4" type="noConversion"/>
  </si>
  <si>
    <t>Tarong North Pty Ltd</t>
    <phoneticPr fontId="4" type="noConversion"/>
  </si>
  <si>
    <t>Closed Dec 2014</t>
  </si>
  <si>
    <t>Swanbank B closed</t>
  </si>
  <si>
    <t>Transfield Services / Ratch Australia</t>
    <phoneticPr fontId="4" type="noConversion"/>
  </si>
  <si>
    <t>AGL</t>
  </si>
  <si>
    <t>Origin</t>
  </si>
  <si>
    <t>EnergyAustralia</t>
  </si>
  <si>
    <t>AGL / Loy Yang Power (Bartons Lane) [Traralgon-VIC]</t>
  </si>
  <si>
    <t>Notes</t>
  </si>
  <si>
    <t>Total Latrobe Valley</t>
  </si>
  <si>
    <t>Mercury emissions from electricity generation</t>
  </si>
  <si>
    <t>2015-16</t>
  </si>
  <si>
    <t>Closed, being demolished</t>
  </si>
  <si>
    <t>n/a</t>
  </si>
  <si>
    <t>The Mt Piper 2015-16 estimate of 10,000kg must be an error. It was 130,000kg the previous year.</t>
  </si>
  <si>
    <t>2016-17</t>
  </si>
  <si>
    <t>5 year change 2011-12 to 2016-17</t>
  </si>
  <si>
    <t>1 year change 2015-16 to 2016-17</t>
  </si>
  <si>
    <t>All sources (kg)</t>
  </si>
  <si>
    <t>RETIRED</t>
  </si>
  <si>
    <t>Moranbah North [Moranbah-QLD]</t>
  </si>
  <si>
    <t>German Creek [Via Middlemount &amp; Cappella Rd-QLD]</t>
  </si>
  <si>
    <t>Table: total Oxides of Nitrogen emissions to air (kg) from all facilities and from electricity generation</t>
  </si>
  <si>
    <t>Electricity generation is the second biggest source nationally, after basic non-ferrous metal manufacturing</t>
  </si>
  <si>
    <t>Notes/Questions</t>
  </si>
  <si>
    <t>How does Eraring control mercury emissions? Very low emissions for Australia's largest coal-fired power station</t>
  </si>
  <si>
    <t>Engie Hazelwood power station and mine [Morwell-VIC]</t>
  </si>
  <si>
    <t>EnergyAustralia Yallourn [Yallourn North-VIC] Yallah Bay Rd</t>
  </si>
  <si>
    <t>Engie Hazelwood [Morwell-VIC]</t>
  </si>
  <si>
    <t>ENGIE</t>
  </si>
  <si>
    <t>Hazelwood [Morwell-VIC]</t>
  </si>
  <si>
    <t>All industrial sources (kg)</t>
  </si>
  <si>
    <r>
      <t>Table: Total SO</t>
    </r>
    <r>
      <rPr>
        <b/>
        <vertAlign val="subscript"/>
        <sz val="8"/>
        <rFont val="Calibri"/>
      </rPr>
      <t>2</t>
    </r>
    <r>
      <rPr>
        <b/>
        <sz val="8"/>
        <rFont val="Calibri"/>
      </rPr>
      <t xml:space="preserve"> emissions to air (kg) from all sources and from electricity generation</t>
    </r>
  </si>
  <si>
    <r>
      <t>PM</t>
    </r>
    <r>
      <rPr>
        <b/>
        <vertAlign val="subscript"/>
        <sz val="10"/>
        <rFont val="Calibri"/>
      </rPr>
      <t>10</t>
    </r>
    <r>
      <rPr>
        <b/>
        <sz val="10"/>
        <rFont val="Calibri"/>
      </rPr>
      <t xml:space="preserve"> emissions from electricity generation as a proportion of total national industrial emissions</t>
    </r>
  </si>
  <si>
    <t>Engie</t>
  </si>
  <si>
    <t>Table: Total Mercury and Compounds emissions to air (kg) from all facilities and from electricity generation</t>
  </si>
  <si>
    <t>Total NSW</t>
  </si>
  <si>
    <t>Electricity generation is Australia's second highest source of mercury emissions after basic non-ferrous metals manufacturing</t>
  </si>
  <si>
    <t>PM2.5</t>
  </si>
  <si>
    <t>SO2</t>
  </si>
  <si>
    <t>NOx</t>
  </si>
  <si>
    <t>Anglesea (Alcoa)</t>
  </si>
  <si>
    <t>Northern</t>
  </si>
  <si>
    <t>Energy Brix</t>
  </si>
  <si>
    <t>Swanbank</t>
  </si>
  <si>
    <t>Wallerwang, Playford and Redbank based on 2009-10 data</t>
  </si>
  <si>
    <t>Anglesea, Northern, EnergyBrix and Swanbank emissions based on 2013-14 NPI data</t>
  </si>
  <si>
    <t>Wallerawang</t>
  </si>
  <si>
    <t>Redbank</t>
  </si>
  <si>
    <t>Playford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</si>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</sst>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"/>
  </numFmts>
  <fonts count="28" x14ac:knownFonts="1">
    <font>
      <sz val="10"/>
      <name val="Verdana"/>
    </font>
    <font>
      <sz val="12"/>
      <color theme="1"/>
      <name val="Calibri"/>
      <family val="2"/>
      <scheme val="minor"/>
    </font>
    <font>
      <sz val="10"/>
      <name val="Verdana"/>
    </font>
    <font>
      <sz val="10"/>
      <name val="Verdana"/>
    </font>
    <font>
      <sz val="8"/>
      <name val="Verdana"/>
    </font>
    <font>
      <sz val="8"/>
      <name val="Calibri"/>
    </font>
    <font>
      <b/>
      <sz val="8"/>
      <name val="Calibri"/>
    </font>
    <font>
      <b/>
      <vertAlign val="subscript"/>
      <sz val="8"/>
      <name val="Calibri"/>
    </font>
    <font>
      <vertAlign val="subscript"/>
      <sz val="8"/>
      <name val="Calibri"/>
    </font>
    <font>
      <sz val="8"/>
      <color indexed="63"/>
      <name val="Calibri"/>
    </font>
    <font>
      <i/>
      <sz val="8"/>
      <name val="Calibri"/>
    </font>
    <font>
      <u/>
      <sz val="10"/>
      <color indexed="12"/>
      <name val="Verdana"/>
    </font>
    <font>
      <sz val="12"/>
      <color indexed="63"/>
      <name val="Verdana"/>
    </font>
    <font>
      <b/>
      <sz val="10"/>
      <name val="Calibri"/>
    </font>
    <font>
      <b/>
      <vertAlign val="subscript"/>
      <sz val="10"/>
      <name val="Calibri"/>
    </font>
    <font>
      <u/>
      <sz val="10"/>
      <color theme="11"/>
      <name val="Verdana"/>
    </font>
    <font>
      <sz val="8"/>
      <color theme="1"/>
      <name val="Calibri"/>
      <family val="2"/>
    </font>
    <font>
      <b/>
      <sz val="8"/>
      <color theme="1"/>
      <name val="Calibri"/>
    </font>
    <font>
      <sz val="12"/>
      <color theme="1"/>
      <name val="Calibri"/>
      <family val="2"/>
    </font>
    <font>
      <sz val="8"/>
      <color rgb="FF000000"/>
      <name val="Calibri"/>
    </font>
    <font>
      <sz val="8"/>
      <color rgb="FF333333"/>
      <name val="Calibri"/>
    </font>
    <font>
      <sz val="8"/>
      <color theme="1"/>
      <name val="Calibri (Body)"/>
    </font>
    <font>
      <sz val="8"/>
      <color theme="1"/>
      <name val="Calibri"/>
      <family val="2"/>
      <scheme val="minor"/>
    </font>
    <font>
      <b/>
      <sz val="8"/>
      <color rgb="FF000000"/>
      <name val="Calibri"/>
    </font>
    <font>
      <sz val="8"/>
      <name val="Calibri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i/>
      <sz val="8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00">
    <xf numFmtId="0" fontId="0" fillId="0" borderId="0" xfId="0"/>
    <xf numFmtId="0" fontId="6" fillId="0" borderId="0" xfId="0" applyFont="1"/>
    <xf numFmtId="9" fontId="5" fillId="0" borderId="0" xfId="2" applyFont="1"/>
    <xf numFmtId="0" fontId="5" fillId="0" borderId="1" xfId="0" applyFont="1" applyBorder="1"/>
    <xf numFmtId="9" fontId="5" fillId="0" borderId="1" xfId="2" applyFont="1" applyBorder="1"/>
    <xf numFmtId="9" fontId="5" fillId="0" borderId="1" xfId="2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9" fontId="5" fillId="2" borderId="1" xfId="2" applyFont="1" applyFill="1" applyBorder="1"/>
    <xf numFmtId="0" fontId="5" fillId="2" borderId="1" xfId="0" applyFont="1" applyFill="1" applyBorder="1"/>
    <xf numFmtId="164" fontId="5" fillId="0" borderId="1" xfId="1" applyNumberFormat="1" applyFont="1" applyFill="1" applyBorder="1"/>
    <xf numFmtId="0" fontId="5" fillId="0" borderId="0" xfId="0" applyFont="1"/>
    <xf numFmtId="0" fontId="5" fillId="0" borderId="0" xfId="0" applyFont="1" applyBorder="1"/>
    <xf numFmtId="164" fontId="5" fillId="0" borderId="0" xfId="1" applyNumberFormat="1" applyFont="1"/>
    <xf numFmtId="0" fontId="6" fillId="0" borderId="0" xfId="0" applyFont="1" applyFill="1"/>
    <xf numFmtId="0" fontId="5" fillId="0" borderId="0" xfId="0" applyFont="1" applyFill="1"/>
    <xf numFmtId="9" fontId="5" fillId="0" borderId="1" xfId="2" applyFont="1" applyBorder="1" applyAlignment="1">
      <alignment horizontal="right"/>
    </xf>
    <xf numFmtId="9" fontId="5" fillId="0" borderId="0" xfId="2" applyFont="1" applyBorder="1"/>
    <xf numFmtId="0" fontId="5" fillId="3" borderId="1" xfId="0" applyFont="1" applyFill="1" applyBorder="1"/>
    <xf numFmtId="3" fontId="5" fillId="2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0" fontId="5" fillId="4" borderId="1" xfId="0" applyFont="1" applyFill="1" applyBorder="1"/>
    <xf numFmtId="164" fontId="5" fillId="4" borderId="1" xfId="1" applyNumberFormat="1" applyFont="1" applyFill="1" applyBorder="1"/>
    <xf numFmtId="0" fontId="5" fillId="5" borderId="1" xfId="0" applyFont="1" applyFill="1" applyBorder="1"/>
    <xf numFmtId="164" fontId="5" fillId="5" borderId="1" xfId="1" applyNumberFormat="1" applyFont="1" applyFill="1" applyBorder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164" fontId="5" fillId="0" borderId="1" xfId="1" applyNumberFormat="1" applyFont="1" applyBorder="1"/>
    <xf numFmtId="164" fontId="5" fillId="3" borderId="1" xfId="0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5" fillId="2" borderId="1" xfId="1" applyNumberFormat="1" applyFont="1" applyFill="1" applyBorder="1"/>
    <xf numFmtId="3" fontId="5" fillId="0" borderId="0" xfId="1" applyNumberFormat="1" applyFont="1"/>
    <xf numFmtId="3" fontId="6" fillId="0" borderId="1" xfId="1" applyNumberFormat="1" applyFont="1" applyBorder="1" applyAlignment="1">
      <alignment horizontal="center"/>
    </xf>
    <xf numFmtId="3" fontId="5" fillId="0" borderId="1" xfId="1" applyNumberFormat="1" applyFont="1" applyBorder="1"/>
    <xf numFmtId="3" fontId="5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10" fillId="0" borderId="0" xfId="0" applyNumberFormat="1" applyFont="1"/>
    <xf numFmtId="0" fontId="12" fillId="0" borderId="0" xfId="0" applyFont="1" applyFill="1"/>
    <xf numFmtId="3" fontId="6" fillId="0" borderId="3" xfId="0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0" xfId="0" applyFont="1"/>
    <xf numFmtId="3" fontId="5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5" fillId="3" borderId="1" xfId="0" applyNumberFormat="1" applyFont="1" applyFill="1" applyBorder="1"/>
    <xf numFmtId="3" fontId="11" fillId="0" borderId="0" xfId="3" applyNumberFormat="1" applyAlignment="1" applyProtection="1"/>
    <xf numFmtId="164" fontId="5" fillId="2" borderId="1" xfId="1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4" borderId="1" xfId="1" applyNumberFormat="1" applyFont="1" applyFill="1" applyBorder="1" applyAlignment="1">
      <alignment horizontal="right"/>
    </xf>
    <xf numFmtId="3" fontId="5" fillId="3" borderId="1" xfId="1" applyNumberFormat="1" applyFont="1" applyFill="1" applyBorder="1"/>
    <xf numFmtId="3" fontId="5" fillId="2" borderId="1" xfId="1" applyNumberFormat="1" applyFont="1" applyFill="1" applyBorder="1"/>
    <xf numFmtId="3" fontId="5" fillId="3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3" fontId="5" fillId="4" borderId="1" xfId="0" applyNumberFormat="1" applyFont="1" applyFill="1" applyBorder="1"/>
    <xf numFmtId="3" fontId="5" fillId="4" borderId="1" xfId="1" applyNumberFormat="1" applyFont="1" applyFill="1" applyBorder="1"/>
    <xf numFmtId="0" fontId="13" fillId="0" borderId="0" xfId="0" applyFont="1"/>
    <xf numFmtId="3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0" xfId="0" applyNumberFormat="1" applyFont="1" applyBorder="1"/>
    <xf numFmtId="9" fontId="6" fillId="0" borderId="1" xfId="2" applyFont="1" applyBorder="1" applyAlignment="1">
      <alignment horizontal="center"/>
    </xf>
    <xf numFmtId="9" fontId="5" fillId="3" borderId="1" xfId="2" applyFont="1" applyFill="1" applyBorder="1"/>
    <xf numFmtId="3" fontId="5" fillId="0" borderId="1" xfId="1" applyNumberFormat="1" applyFont="1" applyBorder="1" applyAlignment="1">
      <alignment horizontal="right"/>
    </xf>
    <xf numFmtId="9" fontId="5" fillId="4" borderId="1" xfId="2" applyFont="1" applyFill="1" applyBorder="1"/>
    <xf numFmtId="3" fontId="5" fillId="5" borderId="1" xfId="1" applyNumberFormat="1" applyFont="1" applyFill="1" applyBorder="1"/>
    <xf numFmtId="3" fontId="5" fillId="5" borderId="1" xfId="0" applyNumberFormat="1" applyFont="1" applyFill="1" applyBorder="1"/>
    <xf numFmtId="164" fontId="5" fillId="2" borderId="1" xfId="0" applyNumberFormat="1" applyFont="1" applyFill="1" applyBorder="1"/>
    <xf numFmtId="3" fontId="5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9" fontId="5" fillId="5" borderId="1" xfId="2" applyFont="1" applyFill="1" applyBorder="1"/>
    <xf numFmtId="164" fontId="5" fillId="0" borderId="1" xfId="0" applyNumberFormat="1" applyFont="1" applyFill="1" applyBorder="1"/>
    <xf numFmtId="3" fontId="5" fillId="0" borderId="1" xfId="1" applyNumberFormat="1" applyFont="1" applyFill="1" applyBorder="1"/>
    <xf numFmtId="3" fontId="5" fillId="0" borderId="1" xfId="0" applyNumberFormat="1" applyFont="1" applyBorder="1"/>
    <xf numFmtId="164" fontId="5" fillId="3" borderId="1" xfId="0" applyNumberFormat="1" applyFont="1" applyFill="1" applyBorder="1"/>
    <xf numFmtId="16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/>
    <xf numFmtId="164" fontId="5" fillId="0" borderId="0" xfId="0" applyNumberFormat="1" applyFont="1"/>
    <xf numFmtId="0" fontId="6" fillId="4" borderId="1" xfId="0" applyFont="1" applyFill="1" applyBorder="1" applyAlignment="1">
      <alignment horizontal="right"/>
    </xf>
    <xf numFmtId="164" fontId="5" fillId="5" borderId="1" xfId="1" applyNumberFormat="1" applyFont="1" applyFill="1" applyBorder="1" applyAlignment="1">
      <alignment horizontal="right"/>
    </xf>
    <xf numFmtId="164" fontId="5" fillId="5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3" fontId="6" fillId="4" borderId="1" xfId="1" applyNumberFormat="1" applyFont="1" applyFill="1" applyBorder="1"/>
    <xf numFmtId="164" fontId="6" fillId="4" borderId="1" xfId="1" applyNumberFormat="1" applyFont="1" applyFill="1" applyBorder="1"/>
    <xf numFmtId="0" fontId="5" fillId="6" borderId="1" xfId="0" applyFont="1" applyFill="1" applyBorder="1"/>
    <xf numFmtId="164" fontId="5" fillId="6" borderId="1" xfId="1" applyNumberFormat="1" applyFont="1" applyFill="1" applyBorder="1"/>
    <xf numFmtId="164" fontId="5" fillId="6" borderId="1" xfId="0" applyNumberFormat="1" applyFont="1" applyFill="1" applyBorder="1"/>
    <xf numFmtId="164" fontId="5" fillId="6" borderId="1" xfId="0" applyNumberFormat="1" applyFont="1" applyFill="1" applyBorder="1" applyAlignment="1">
      <alignment horizontal="right"/>
    </xf>
    <xf numFmtId="164" fontId="5" fillId="0" borderId="1" xfId="0" applyNumberFormat="1" applyFont="1" applyBorder="1"/>
    <xf numFmtId="3" fontId="5" fillId="0" borderId="0" xfId="0" applyNumberFormat="1" applyFont="1"/>
    <xf numFmtId="3" fontId="5" fillId="5" borderId="1" xfId="1" applyNumberFormat="1" applyFont="1" applyFill="1" applyBorder="1" applyAlignment="1">
      <alignment horizontal="right"/>
    </xf>
    <xf numFmtId="0" fontId="5" fillId="7" borderId="1" xfId="0" applyFont="1" applyFill="1" applyBorder="1"/>
    <xf numFmtId="3" fontId="5" fillId="7" borderId="1" xfId="1" applyNumberFormat="1" applyFont="1" applyFill="1" applyBorder="1"/>
    <xf numFmtId="9" fontId="5" fillId="7" borderId="1" xfId="2" applyFont="1" applyFill="1" applyBorder="1"/>
    <xf numFmtId="3" fontId="5" fillId="7" borderId="1" xfId="1" applyNumberFormat="1" applyFont="1" applyFill="1" applyBorder="1" applyAlignment="1">
      <alignment horizontal="right"/>
    </xf>
    <xf numFmtId="0" fontId="5" fillId="8" borderId="1" xfId="0" applyFont="1" applyFill="1" applyBorder="1"/>
    <xf numFmtId="3" fontId="5" fillId="8" borderId="1" xfId="1" applyNumberFormat="1" applyFont="1" applyFill="1" applyBorder="1"/>
    <xf numFmtId="3" fontId="5" fillId="8" borderId="1" xfId="0" applyNumberFormat="1" applyFont="1" applyFill="1" applyBorder="1"/>
    <xf numFmtId="3" fontId="5" fillId="8" borderId="1" xfId="1" applyNumberFormat="1" applyFont="1" applyFill="1" applyBorder="1" applyAlignment="1">
      <alignment horizontal="right"/>
    </xf>
    <xf numFmtId="9" fontId="5" fillId="8" borderId="1" xfId="2" applyFont="1" applyFill="1" applyBorder="1"/>
    <xf numFmtId="164" fontId="5" fillId="8" borderId="1" xfId="0" applyNumberFormat="1" applyFont="1" applyFill="1" applyBorder="1"/>
    <xf numFmtId="3" fontId="5" fillId="0" borderId="0" xfId="1" applyNumberFormat="1" applyFont="1" applyBorder="1"/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9" borderId="0" xfId="0" applyFont="1" applyFill="1"/>
    <xf numFmtId="164" fontId="5" fillId="0" borderId="1" xfId="1" applyNumberFormat="1" applyFont="1" applyFill="1" applyBorder="1" applyAlignment="1">
      <alignment horizontal="center"/>
    </xf>
    <xf numFmtId="9" fontId="5" fillId="6" borderId="1" xfId="2" applyFont="1" applyFill="1" applyBorder="1"/>
    <xf numFmtId="9" fontId="5" fillId="0" borderId="1" xfId="2" applyFont="1" applyFill="1" applyBorder="1"/>
    <xf numFmtId="9" fontId="6" fillId="0" borderId="1" xfId="0" applyNumberFormat="1" applyFont="1" applyBorder="1" applyAlignment="1">
      <alignment horizontal="center" vertical="top" wrapText="1"/>
    </xf>
    <xf numFmtId="9" fontId="6" fillId="0" borderId="2" xfId="0" applyNumberFormat="1" applyFont="1" applyBorder="1" applyAlignment="1">
      <alignment horizontal="center" vertical="top" wrapText="1"/>
    </xf>
    <xf numFmtId="9" fontId="5" fillId="0" borderId="1" xfId="2" applyNumberFormat="1" applyFont="1" applyBorder="1" applyAlignment="1">
      <alignment horizontal="center"/>
    </xf>
    <xf numFmtId="0" fontId="5" fillId="0" borderId="2" xfId="0" applyFont="1" applyBorder="1"/>
    <xf numFmtId="164" fontId="16" fillId="0" borderId="1" xfId="1" applyNumberFormat="1" applyFont="1" applyBorder="1"/>
    <xf numFmtId="0" fontId="16" fillId="0" borderId="1" xfId="0" applyFont="1" applyBorder="1"/>
    <xf numFmtId="0" fontId="5" fillId="9" borderId="1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9" fontId="5" fillId="0" borderId="0" xfId="2" applyFont="1" applyFill="1" applyBorder="1"/>
    <xf numFmtId="3" fontId="5" fillId="0" borderId="0" xfId="0" applyNumberFormat="1" applyFont="1" applyFill="1" applyBorder="1"/>
    <xf numFmtId="0" fontId="10" fillId="9" borderId="0" xfId="0" applyFont="1" applyFill="1"/>
    <xf numFmtId="3" fontId="5" fillId="4" borderId="1" xfId="1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9" fontId="5" fillId="3" borderId="1" xfId="2" applyFont="1" applyFill="1" applyBorder="1" applyAlignment="1">
      <alignment horizontal="right"/>
    </xf>
    <xf numFmtId="9" fontId="5" fillId="2" borderId="1" xfId="2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164" fontId="16" fillId="0" borderId="1" xfId="1" applyNumberFormat="1" applyFont="1" applyFill="1" applyBorder="1"/>
    <xf numFmtId="3" fontId="5" fillId="0" borderId="0" xfId="0" applyNumberFormat="1" applyFont="1" applyFill="1"/>
    <xf numFmtId="3" fontId="5" fillId="0" borderId="0" xfId="1" applyNumberFormat="1" applyFont="1" applyFill="1"/>
    <xf numFmtId="9" fontId="10" fillId="0" borderId="0" xfId="2" applyFont="1"/>
    <xf numFmtId="0" fontId="1" fillId="0" borderId="0" xfId="12"/>
    <xf numFmtId="0" fontId="17" fillId="0" borderId="0" xfId="12" applyFont="1"/>
    <xf numFmtId="0" fontId="16" fillId="0" borderId="0" xfId="12" applyFont="1"/>
    <xf numFmtId="0" fontId="18" fillId="0" borderId="0" xfId="12" applyFont="1"/>
    <xf numFmtId="0" fontId="5" fillId="0" borderId="0" xfId="12" applyFont="1"/>
    <xf numFmtId="0" fontId="19" fillId="0" borderId="0" xfId="12" applyFont="1"/>
    <xf numFmtId="3" fontId="6" fillId="0" borderId="1" xfId="12" applyNumberFormat="1" applyFont="1" applyBorder="1" applyAlignment="1">
      <alignment horizontal="center"/>
    </xf>
    <xf numFmtId="0" fontId="6" fillId="0" borderId="1" xfId="12" applyFont="1" applyBorder="1" applyAlignment="1">
      <alignment horizontal="center"/>
    </xf>
    <xf numFmtId="3" fontId="6" fillId="0" borderId="1" xfId="12" applyNumberFormat="1" applyFont="1" applyBorder="1" applyAlignment="1">
      <alignment horizontal="right"/>
    </xf>
    <xf numFmtId="0" fontId="6" fillId="0" borderId="1" xfId="12" applyFont="1" applyFill="1" applyBorder="1" applyAlignment="1">
      <alignment horizontal="center"/>
    </xf>
    <xf numFmtId="9" fontId="6" fillId="0" borderId="1" xfId="12" applyNumberFormat="1" applyFont="1" applyBorder="1" applyAlignment="1">
      <alignment horizontal="center"/>
    </xf>
    <xf numFmtId="0" fontId="5" fillId="0" borderId="0" xfId="12" applyFont="1" applyAlignment="1">
      <alignment horizontal="right"/>
    </xf>
    <xf numFmtId="3" fontId="20" fillId="0" borderId="1" xfId="12" applyNumberFormat="1" applyFont="1" applyBorder="1"/>
    <xf numFmtId="9" fontId="5" fillId="0" borderId="1" xfId="12" applyNumberFormat="1" applyFont="1" applyBorder="1" applyAlignment="1">
      <alignment horizontal="center"/>
    </xf>
    <xf numFmtId="3" fontId="19" fillId="0" borderId="1" xfId="12" applyNumberFormat="1" applyFont="1" applyBorder="1"/>
    <xf numFmtId="9" fontId="5" fillId="0" borderId="1" xfId="12" applyNumberFormat="1" applyFont="1" applyBorder="1" applyAlignment="1">
      <alignment horizontal="right"/>
    </xf>
    <xf numFmtId="9" fontId="5" fillId="0" borderId="1" xfId="12" applyNumberFormat="1" applyFont="1" applyBorder="1"/>
    <xf numFmtId="0" fontId="21" fillId="0" borderId="1" xfId="12" applyFont="1" applyBorder="1"/>
    <xf numFmtId="0" fontId="17" fillId="0" borderId="1" xfId="12" applyFont="1" applyBorder="1"/>
    <xf numFmtId="0" fontId="17" fillId="0" borderId="0" xfId="12" applyFont="1" applyFill="1"/>
    <xf numFmtId="0" fontId="21" fillId="0" borderId="0" xfId="12" applyFont="1" applyFill="1"/>
    <xf numFmtId="0" fontId="5" fillId="2" borderId="1" xfId="12" applyFont="1" applyFill="1" applyBorder="1"/>
    <xf numFmtId="3" fontId="5" fillId="2" borderId="1" xfId="13" applyNumberFormat="1" applyFont="1" applyFill="1" applyBorder="1"/>
    <xf numFmtId="3" fontId="5" fillId="2" borderId="1" xfId="12" applyNumberFormat="1" applyFont="1" applyFill="1" applyBorder="1"/>
    <xf numFmtId="3" fontId="5" fillId="2" borderId="5" xfId="13" applyNumberFormat="1" applyFont="1" applyFill="1" applyBorder="1" applyAlignment="1">
      <alignment horizontal="right"/>
    </xf>
    <xf numFmtId="3" fontId="5" fillId="2" borderId="5" xfId="12" applyNumberFormat="1" applyFont="1" applyFill="1" applyBorder="1" applyAlignment="1">
      <alignment horizontal="right"/>
    </xf>
    <xf numFmtId="9" fontId="5" fillId="0" borderId="1" xfId="14" applyFont="1" applyBorder="1"/>
    <xf numFmtId="0" fontId="16" fillId="0" borderId="0" xfId="12" applyFont="1" applyFill="1"/>
    <xf numFmtId="0" fontId="5" fillId="4" borderId="1" xfId="12" applyFont="1" applyFill="1" applyBorder="1"/>
    <xf numFmtId="3" fontId="5" fillId="4" borderId="1" xfId="13" applyNumberFormat="1" applyFont="1" applyFill="1" applyBorder="1"/>
    <xf numFmtId="3" fontId="5" fillId="4" borderId="1" xfId="12" applyNumberFormat="1" applyFont="1" applyFill="1" applyBorder="1"/>
    <xf numFmtId="3" fontId="5" fillId="4" borderId="1" xfId="13" applyNumberFormat="1" applyFont="1" applyFill="1" applyBorder="1" applyAlignment="1">
      <alignment horizontal="right"/>
    </xf>
    <xf numFmtId="164" fontId="5" fillId="4" borderId="5" xfId="13" applyNumberFormat="1" applyFont="1" applyFill="1" applyBorder="1"/>
    <xf numFmtId="0" fontId="5" fillId="3" borderId="1" xfId="12" applyFont="1" applyFill="1" applyBorder="1"/>
    <xf numFmtId="3" fontId="5" fillId="3" borderId="1" xfId="13" applyNumberFormat="1" applyFont="1" applyFill="1" applyBorder="1"/>
    <xf numFmtId="3" fontId="5" fillId="3" borderId="5" xfId="12" applyNumberFormat="1" applyFont="1" applyFill="1" applyBorder="1"/>
    <xf numFmtId="3" fontId="5" fillId="3" borderId="5" xfId="13" applyNumberFormat="1" applyFont="1" applyFill="1" applyBorder="1" applyAlignment="1">
      <alignment horizontal="right"/>
    </xf>
    <xf numFmtId="3" fontId="5" fillId="2" borderId="1" xfId="12" applyNumberFormat="1" applyFont="1" applyFill="1" applyBorder="1" applyAlignment="1">
      <alignment horizontal="right"/>
    </xf>
    <xf numFmtId="3" fontId="5" fillId="4" borderId="5" xfId="13" applyNumberFormat="1" applyFont="1" applyFill="1" applyBorder="1" applyAlignment="1">
      <alignment horizontal="right"/>
    </xf>
    <xf numFmtId="164" fontId="5" fillId="4" borderId="1" xfId="13" applyNumberFormat="1" applyFont="1" applyFill="1" applyBorder="1"/>
    <xf numFmtId="3" fontId="5" fillId="3" borderId="1" xfId="12" applyNumberFormat="1" applyFont="1" applyFill="1" applyBorder="1"/>
    <xf numFmtId="3" fontId="5" fillId="3" borderId="1" xfId="13" applyNumberFormat="1" applyFont="1" applyFill="1" applyBorder="1" applyAlignment="1">
      <alignment horizontal="right"/>
    </xf>
    <xf numFmtId="3" fontId="5" fillId="5" borderId="1" xfId="13" applyNumberFormat="1" applyFont="1" applyFill="1" applyBorder="1"/>
    <xf numFmtId="3" fontId="5" fillId="5" borderId="1" xfId="12" applyNumberFormat="1" applyFont="1" applyFill="1" applyBorder="1"/>
    <xf numFmtId="3" fontId="5" fillId="5" borderId="5" xfId="13" applyNumberFormat="1" applyFont="1" applyFill="1" applyBorder="1" applyAlignment="1">
      <alignment horizontal="right"/>
    </xf>
    <xf numFmtId="164" fontId="5" fillId="5" borderId="1" xfId="12" applyNumberFormat="1" applyFont="1" applyFill="1" applyBorder="1"/>
    <xf numFmtId="3" fontId="5" fillId="8" borderId="1" xfId="13" applyNumberFormat="1" applyFont="1" applyFill="1" applyBorder="1"/>
    <xf numFmtId="3" fontId="5" fillId="8" borderId="1" xfId="12" applyNumberFormat="1" applyFont="1" applyFill="1" applyBorder="1"/>
    <xf numFmtId="3" fontId="5" fillId="8" borderId="1" xfId="13" applyNumberFormat="1" applyFont="1" applyFill="1" applyBorder="1" applyAlignment="1">
      <alignment horizontal="right"/>
    </xf>
    <xf numFmtId="164" fontId="5" fillId="8" borderId="5" xfId="12" applyNumberFormat="1" applyFont="1" applyFill="1" applyBorder="1"/>
    <xf numFmtId="3" fontId="5" fillId="5" borderId="1" xfId="13" applyNumberFormat="1" applyFont="1" applyFill="1" applyBorder="1" applyAlignment="1">
      <alignment horizontal="right"/>
    </xf>
    <xf numFmtId="164" fontId="5" fillId="5" borderId="5" xfId="12" applyNumberFormat="1" applyFont="1" applyFill="1" applyBorder="1"/>
    <xf numFmtId="3" fontId="5" fillId="8" borderId="5" xfId="13" applyNumberFormat="1" applyFont="1" applyFill="1" applyBorder="1" applyAlignment="1">
      <alignment horizontal="right"/>
    </xf>
    <xf numFmtId="164" fontId="5" fillId="8" borderId="1" xfId="12" applyNumberFormat="1" applyFont="1" applyFill="1" applyBorder="1"/>
    <xf numFmtId="3" fontId="5" fillId="0" borderId="1" xfId="13" applyNumberFormat="1" applyFont="1" applyBorder="1"/>
    <xf numFmtId="3" fontId="5" fillId="0" borderId="1" xfId="12" applyNumberFormat="1" applyFont="1" applyBorder="1"/>
    <xf numFmtId="3" fontId="5" fillId="0" borderId="1" xfId="13" applyNumberFormat="1" applyFont="1" applyBorder="1" applyAlignment="1">
      <alignment horizontal="right"/>
    </xf>
    <xf numFmtId="3" fontId="5" fillId="0" borderId="5" xfId="13" applyNumberFormat="1" applyFont="1" applyFill="1" applyBorder="1" applyAlignment="1">
      <alignment horizontal="right"/>
    </xf>
    <xf numFmtId="3" fontId="5" fillId="0" borderId="1" xfId="13" applyNumberFormat="1" applyFont="1" applyFill="1" applyBorder="1" applyAlignment="1">
      <alignment horizontal="right"/>
    </xf>
    <xf numFmtId="164" fontId="5" fillId="0" borderId="1" xfId="12" applyNumberFormat="1" applyFont="1" applyBorder="1"/>
    <xf numFmtId="0" fontId="16" fillId="0" borderId="1" xfId="12" applyFont="1" applyBorder="1"/>
    <xf numFmtId="0" fontId="5" fillId="0" borderId="1" xfId="12" applyFont="1" applyFill="1" applyBorder="1"/>
    <xf numFmtId="3" fontId="5" fillId="0" borderId="1" xfId="13" applyNumberFormat="1" applyFont="1" applyFill="1" applyBorder="1"/>
    <xf numFmtId="3" fontId="5" fillId="0" borderId="0" xfId="15" applyNumberFormat="1" applyFont="1"/>
    <xf numFmtId="3" fontId="6" fillId="0" borderId="1" xfId="15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5" fillId="0" borderId="1" xfId="15" applyNumberFormat="1" applyFont="1" applyBorder="1" applyAlignment="1">
      <alignment horizontal="right"/>
    </xf>
    <xf numFmtId="3" fontId="5" fillId="0" borderId="1" xfId="15" applyNumberFormat="1" applyFont="1" applyFill="1" applyBorder="1" applyAlignment="1">
      <alignment horizontal="right"/>
    </xf>
    <xf numFmtId="9" fontId="5" fillId="0" borderId="0" xfId="2" applyFont="1" applyFill="1"/>
    <xf numFmtId="0" fontId="6" fillId="0" borderId="1" xfId="0" applyFont="1" applyFill="1" applyBorder="1"/>
    <xf numFmtId="0" fontId="5" fillId="10" borderId="1" xfId="0" applyFont="1" applyFill="1" applyBorder="1"/>
    <xf numFmtId="164" fontId="5" fillId="10" borderId="1" xfId="15" applyNumberFormat="1" applyFont="1" applyFill="1" applyBorder="1"/>
    <xf numFmtId="164" fontId="5" fillId="2" borderId="1" xfId="15" applyNumberFormat="1" applyFont="1" applyFill="1" applyBorder="1"/>
    <xf numFmtId="164" fontId="5" fillId="3" borderId="1" xfId="15" applyNumberFormat="1" applyFont="1" applyFill="1" applyBorder="1"/>
    <xf numFmtId="164" fontId="5" fillId="0" borderId="1" xfId="15" applyNumberFormat="1" applyFont="1" applyFill="1" applyBorder="1"/>
    <xf numFmtId="164" fontId="5" fillId="0" borderId="1" xfId="15" applyNumberFormat="1" applyFont="1" applyBorder="1"/>
    <xf numFmtId="9" fontId="5" fillId="0" borderId="1" xfId="2" applyFont="1" applyFill="1" applyBorder="1" applyAlignment="1">
      <alignment horizontal="center"/>
    </xf>
    <xf numFmtId="3" fontId="22" fillId="0" borderId="0" xfId="0" applyNumberFormat="1" applyFont="1"/>
    <xf numFmtId="0" fontId="17" fillId="0" borderId="5" xfId="12" applyFont="1" applyBorder="1"/>
    <xf numFmtId="0" fontId="17" fillId="0" borderId="5" xfId="12" applyFont="1" applyFill="1" applyBorder="1"/>
    <xf numFmtId="0" fontId="21" fillId="0" borderId="1" xfId="12" applyFont="1" applyFill="1" applyBorder="1"/>
    <xf numFmtId="3" fontId="5" fillId="0" borderId="5" xfId="12" applyNumberFormat="1" applyFont="1" applyFill="1" applyBorder="1" applyAlignment="1">
      <alignment horizontal="right"/>
    </xf>
    <xf numFmtId="0" fontId="1" fillId="0" borderId="0" xfId="12" applyFill="1"/>
    <xf numFmtId="0" fontId="17" fillId="0" borderId="1" xfId="12" applyFont="1" applyBorder="1" applyAlignment="1">
      <alignment horizontal="center"/>
    </xf>
    <xf numFmtId="0" fontId="17" fillId="0" borderId="1" xfId="12" applyFont="1" applyFill="1" applyBorder="1" applyAlignment="1">
      <alignment horizontal="center"/>
    </xf>
    <xf numFmtId="3" fontId="22" fillId="0" borderId="1" xfId="0" applyNumberFormat="1" applyFont="1" applyBorder="1"/>
    <xf numFmtId="0" fontId="16" fillId="0" borderId="0" xfId="0" applyFont="1"/>
    <xf numFmtId="9" fontId="6" fillId="4" borderId="1" xfId="2" applyFont="1" applyFill="1" applyBorder="1"/>
    <xf numFmtId="164" fontId="22" fillId="0" borderId="0" xfId="1" applyNumberFormat="1" applyFont="1"/>
    <xf numFmtId="9" fontId="5" fillId="0" borderId="1" xfId="2" applyFont="1" applyFill="1" applyBorder="1" applyAlignment="1">
      <alignment horizontal="right"/>
    </xf>
    <xf numFmtId="164" fontId="16" fillId="0" borderId="0" xfId="1" applyNumberFormat="1" applyFont="1"/>
    <xf numFmtId="9" fontId="16" fillId="0" borderId="1" xfId="2" applyFont="1" applyBorder="1"/>
    <xf numFmtId="3" fontId="16" fillId="0" borderId="1" xfId="1" applyNumberFormat="1" applyFont="1" applyFill="1" applyBorder="1" applyAlignment="1">
      <alignment horizontal="right"/>
    </xf>
    <xf numFmtId="9" fontId="5" fillId="0" borderId="0" xfId="14" applyFont="1" applyBorder="1"/>
    <xf numFmtId="3" fontId="5" fillId="2" borderId="3" xfId="13" applyNumberFormat="1" applyFont="1" applyFill="1" applyBorder="1"/>
    <xf numFmtId="3" fontId="5" fillId="2" borderId="3" xfId="12" applyNumberFormat="1" applyFont="1" applyFill="1" applyBorder="1"/>
    <xf numFmtId="3" fontId="5" fillId="2" borderId="4" xfId="13" applyNumberFormat="1" applyFont="1" applyFill="1" applyBorder="1" applyAlignment="1">
      <alignment horizontal="right"/>
    </xf>
    <xf numFmtId="3" fontId="5" fillId="2" borderId="3" xfId="12" applyNumberFormat="1" applyFont="1" applyFill="1" applyBorder="1" applyAlignment="1">
      <alignment horizontal="right"/>
    </xf>
    <xf numFmtId="9" fontId="5" fillId="0" borderId="3" xfId="14" applyFont="1" applyBorder="1"/>
    <xf numFmtId="0" fontId="1" fillId="0" borderId="1" xfId="12" applyBorder="1"/>
    <xf numFmtId="0" fontId="5" fillId="3" borderId="3" xfId="12" applyFont="1" applyFill="1" applyBorder="1"/>
    <xf numFmtId="3" fontId="5" fillId="3" borderId="3" xfId="13" applyNumberFormat="1" applyFont="1" applyFill="1" applyBorder="1"/>
    <xf numFmtId="3" fontId="5" fillId="3" borderId="4" xfId="12" applyNumberFormat="1" applyFont="1" applyFill="1" applyBorder="1"/>
    <xf numFmtId="3" fontId="5" fillId="3" borderId="3" xfId="13" applyNumberFormat="1" applyFont="1" applyFill="1" applyBorder="1" applyAlignment="1">
      <alignment horizontal="right"/>
    </xf>
    <xf numFmtId="0" fontId="23" fillId="0" borderId="0" xfId="12" applyFont="1"/>
    <xf numFmtId="164" fontId="6" fillId="2" borderId="1" xfId="15" applyNumberFormat="1" applyFont="1" applyFill="1" applyBorder="1" applyAlignment="1">
      <alignment horizontal="right"/>
    </xf>
    <xf numFmtId="164" fontId="6" fillId="3" borderId="1" xfId="15" applyNumberFormat="1" applyFont="1" applyFill="1" applyBorder="1" applyAlignment="1">
      <alignment horizontal="right"/>
    </xf>
    <xf numFmtId="164" fontId="6" fillId="10" borderId="1" xfId="15" applyNumberFormat="1" applyFont="1" applyFill="1" applyBorder="1" applyAlignment="1">
      <alignment horizontal="right"/>
    </xf>
    <xf numFmtId="164" fontId="6" fillId="0" borderId="1" xfId="15" applyNumberFormat="1" applyFont="1" applyFill="1" applyBorder="1" applyAlignment="1">
      <alignment horizontal="right"/>
    </xf>
    <xf numFmtId="0" fontId="5" fillId="0" borderId="0" xfId="12" applyFont="1" applyAlignment="1">
      <alignment horizontal="left"/>
    </xf>
    <xf numFmtId="164" fontId="22" fillId="0" borderId="1" xfId="1" applyNumberFormat="1" applyFont="1" applyBorder="1"/>
    <xf numFmtId="164" fontId="5" fillId="8" borderId="1" xfId="1" applyNumberFormat="1" applyFont="1" applyFill="1" applyBorder="1"/>
    <xf numFmtId="164" fontId="6" fillId="8" borderId="1" xfId="1" applyNumberFormat="1" applyFont="1" applyFill="1" applyBorder="1" applyAlignment="1">
      <alignment horizontal="right"/>
    </xf>
    <xf numFmtId="9" fontId="6" fillId="8" borderId="1" xfId="2" applyFont="1" applyFill="1" applyBorder="1" applyAlignment="1">
      <alignment horizontal="right"/>
    </xf>
    <xf numFmtId="0" fontId="22" fillId="0" borderId="1" xfId="0" applyFont="1" applyBorder="1"/>
    <xf numFmtId="3" fontId="6" fillId="2" borderId="1" xfId="0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/>
    </xf>
    <xf numFmtId="9" fontId="6" fillId="2" borderId="1" xfId="2" applyFont="1" applyFill="1" applyBorder="1" applyAlignment="1">
      <alignment horizontal="right"/>
    </xf>
    <xf numFmtId="164" fontId="6" fillId="6" borderId="1" xfId="1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5" fillId="3" borderId="3" xfId="1" applyNumberFormat="1" applyFont="1" applyFill="1" applyBorder="1" applyAlignment="1">
      <alignment horizontal="right"/>
    </xf>
    <xf numFmtId="164" fontId="5" fillId="0" borderId="1" xfId="12" applyNumberFormat="1" applyFont="1" applyFill="1" applyBorder="1"/>
    <xf numFmtId="0" fontId="1" fillId="0" borderId="1" xfId="12" applyFill="1" applyBorder="1"/>
    <xf numFmtId="164" fontId="6" fillId="4" borderId="5" xfId="13" applyNumberFormat="1" applyFont="1" applyFill="1" applyBorder="1" applyAlignment="1">
      <alignment horizontal="right"/>
    </xf>
    <xf numFmtId="164" fontId="6" fillId="4" borderId="1" xfId="13" applyNumberFormat="1" applyFont="1" applyFill="1" applyBorder="1" applyAlignment="1">
      <alignment horizontal="right"/>
    </xf>
    <xf numFmtId="3" fontId="6" fillId="2" borderId="1" xfId="12" applyNumberFormat="1" applyFont="1" applyFill="1" applyBorder="1" applyAlignment="1">
      <alignment horizontal="right"/>
    </xf>
    <xf numFmtId="0" fontId="17" fillId="0" borderId="2" xfId="12" applyFont="1" applyBorder="1"/>
    <xf numFmtId="0" fontId="5" fillId="2" borderId="2" xfId="12" applyFont="1" applyFill="1" applyBorder="1"/>
    <xf numFmtId="0" fontId="5" fillId="3" borderId="2" xfId="12" applyFont="1" applyFill="1" applyBorder="1"/>
    <xf numFmtId="0" fontId="5" fillId="4" borderId="2" xfId="12" applyFont="1" applyFill="1" applyBorder="1"/>
    <xf numFmtId="0" fontId="5" fillId="5" borderId="2" xfId="12" applyFont="1" applyFill="1" applyBorder="1"/>
    <xf numFmtId="0" fontId="5" fillId="8" borderId="2" xfId="12" applyFont="1" applyFill="1" applyBorder="1"/>
    <xf numFmtId="0" fontId="5" fillId="0" borderId="2" xfId="12" applyFont="1" applyBorder="1"/>
    <xf numFmtId="0" fontId="1" fillId="0" borderId="2" xfId="12" applyBorder="1"/>
    <xf numFmtId="3" fontId="5" fillId="5" borderId="2" xfId="13" applyNumberFormat="1" applyFont="1" applyFill="1" applyBorder="1"/>
    <xf numFmtId="3" fontId="5" fillId="3" borderId="6" xfId="13" applyNumberFormat="1" applyFont="1" applyFill="1" applyBorder="1"/>
    <xf numFmtId="3" fontId="5" fillId="0" borderId="2" xfId="13" applyNumberFormat="1" applyFont="1" applyFill="1" applyBorder="1"/>
    <xf numFmtId="0" fontId="5" fillId="5" borderId="7" xfId="12" applyFont="1" applyFill="1" applyBorder="1"/>
    <xf numFmtId="0" fontId="5" fillId="0" borderId="7" xfId="12" applyFont="1" applyFill="1" applyBorder="1"/>
    <xf numFmtId="9" fontId="5" fillId="2" borderId="5" xfId="2" applyFont="1" applyFill="1" applyBorder="1" applyAlignment="1">
      <alignment horizontal="right"/>
    </xf>
    <xf numFmtId="9" fontId="5" fillId="3" borderId="5" xfId="2" applyFont="1" applyFill="1" applyBorder="1" applyAlignment="1">
      <alignment horizontal="right"/>
    </xf>
    <xf numFmtId="9" fontId="5" fillId="4" borderId="5" xfId="2" applyFont="1" applyFill="1" applyBorder="1"/>
    <xf numFmtId="9" fontId="5" fillId="3" borderId="3" xfId="2" applyFont="1" applyFill="1" applyBorder="1"/>
    <xf numFmtId="164" fontId="6" fillId="0" borderId="1" xfId="15" applyNumberFormat="1" applyFont="1" applyBorder="1"/>
    <xf numFmtId="164" fontId="6" fillId="10" borderId="1" xfId="15" applyNumberFormat="1" applyFont="1" applyFill="1" applyBorder="1"/>
    <xf numFmtId="9" fontId="5" fillId="10" borderId="1" xfId="2" applyFont="1" applyFill="1" applyBorder="1"/>
    <xf numFmtId="0" fontId="6" fillId="4" borderId="1" xfId="12" applyFont="1" applyFill="1" applyBorder="1" applyAlignment="1">
      <alignment horizontal="right"/>
    </xf>
    <xf numFmtId="3" fontId="6" fillId="2" borderId="1" xfId="13" applyNumberFormat="1" applyFont="1" applyFill="1" applyBorder="1" applyAlignment="1">
      <alignment horizontal="right"/>
    </xf>
    <xf numFmtId="166" fontId="5" fillId="2" borderId="1" xfId="13" applyNumberFormat="1" applyFont="1" applyFill="1" applyBorder="1"/>
    <xf numFmtId="166" fontId="5" fillId="2" borderId="5" xfId="12" applyNumberFormat="1" applyFont="1" applyFill="1" applyBorder="1" applyAlignment="1">
      <alignment horizontal="right"/>
    </xf>
    <xf numFmtId="166" fontId="5" fillId="4" borderId="1" xfId="13" applyNumberFormat="1" applyFont="1" applyFill="1" applyBorder="1"/>
    <xf numFmtId="166" fontId="5" fillId="3" borderId="1" xfId="13" applyNumberFormat="1" applyFont="1" applyFill="1" applyBorder="1"/>
    <xf numFmtId="166" fontId="5" fillId="3" borderId="5" xfId="13" applyNumberFormat="1" applyFont="1" applyFill="1" applyBorder="1" applyAlignment="1">
      <alignment horizontal="right"/>
    </xf>
    <xf numFmtId="164" fontId="6" fillId="8" borderId="5" xfId="12" applyNumberFormat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right"/>
    </xf>
    <xf numFmtId="0" fontId="24" fillId="0" borderId="0" xfId="0" applyFont="1"/>
    <xf numFmtId="0" fontId="27" fillId="0" borderId="0" xfId="0" applyFont="1"/>
    <xf numFmtId="0" fontId="24" fillId="0" borderId="1" xfId="0" applyFont="1" applyBorder="1"/>
    <xf numFmtId="0" fontId="26" fillId="0" borderId="1" xfId="0" applyFont="1" applyBorder="1"/>
    <xf numFmtId="3" fontId="26" fillId="0" borderId="1" xfId="0" applyNumberFormat="1" applyFont="1" applyBorder="1"/>
    <xf numFmtId="3" fontId="24" fillId="0" borderId="1" xfId="0" applyNumberFormat="1" applyFont="1" applyBorder="1"/>
    <xf numFmtId="0" fontId="25" fillId="0" borderId="1" xfId="0" applyFont="1" applyBorder="1" applyAlignment="1">
      <alignment horizontal="center"/>
    </xf>
  </cellXfs>
  <cellStyles count="37">
    <cellStyle name="Comma" xfId="1" builtinId="3"/>
    <cellStyle name="Comma 2" xfId="13"/>
    <cellStyle name="Comma 3" xfId="15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3" builtinId="8"/>
    <cellStyle name="Normal" xfId="0" builtinId="0"/>
    <cellStyle name="Normal 2" xfId="12"/>
    <cellStyle name="Percent" xfId="2" builtinId="5"/>
    <cellStyle name="Percent 2" xfId="1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charset="0"/>
              <a:ea typeface="Calibri" charset="0"/>
              <a:cs typeface="Calibri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'electricity PM2.5'!$B$5</c:f>
              <c:strCache>
                <c:ptCount val="1"/>
                <c:pt idx="0">
                  <c:v>PM2.5 emitted by ectricity generators (tonnes)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charset="0"/>
                    <a:ea typeface="Calibri" charset="0"/>
                    <a:cs typeface="Calibri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'electricity PM2.5'!$C$4:$K$4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'electricity PM2.5'!$C$5:$K$5</c:f>
              <c:numCache>
                <c:formatCode>#,##0</c:formatCode>
                <c:ptCount val="9"/>
                <c:pt idx="0">
                  <c:v>15000.0</c:v>
                </c:pt>
                <c:pt idx="1">
                  <c:v>9600.0</c:v>
                </c:pt>
                <c:pt idx="2">
                  <c:v>12000.0</c:v>
                </c:pt>
                <c:pt idx="3">
                  <c:v>12000.0</c:v>
                </c:pt>
                <c:pt idx="4">
                  <c:v>9900.0</c:v>
                </c:pt>
                <c:pt idx="5">
                  <c:v>8800.0</c:v>
                </c:pt>
                <c:pt idx="6">
                  <c:v>8900.0</c:v>
                </c:pt>
                <c:pt idx="7">
                  <c:v>8300.0</c:v>
                </c:pt>
                <c:pt idx="8">
                  <c:v>8300.0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6260368"/>
        <c:axId val="-2096256960"/>
      </c:barChart>
      <c:catAx>
        <c:axId val="-209626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charset="0"/>
                <a:ea typeface="Calibri" charset="0"/>
                <a:cs typeface="Calibri" charset="0"/>
              </a:defRPr>
            </a:pPr>
            <a:endParaRPr lang="en-US"/>
          </a:p>
        </c:txPr>
        <c:crossAx val="-2096256960"/>
        <c:crosses val="autoZero"/>
        <c:auto val="1"/>
        <c:lblAlgn val="ctr"/>
        <c:lblOffset val="100"/>
        <c:noMultiLvlLbl val="0"/>
      </c:catAx>
      <c:valAx>
        <c:axId val="-209625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charset="0"/>
                <a:ea typeface="Calibri" charset="0"/>
                <a:cs typeface="Calibri" charset="0"/>
              </a:defRPr>
            </a:pPr>
            <a:endParaRPr lang="en-US"/>
          </a:p>
        </c:txPr>
        <c:crossAx val="-209626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alibri" charset="0"/>
          <a:ea typeface="Calibri" charset="0"/>
          <a:cs typeface="Calibri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364489615402548"/>
          <c:y val="0.03065051977280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071861744048"/>
          <c:y val="0.135362362243124"/>
          <c:w val="0.775928221995583"/>
          <c:h val="0.7321905140297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'electricity PM10'!$B$3</c:f>
              <c:strCache>
                <c:ptCount val="1"/>
                <c:pt idx="0">
                  <c:v>Electricity generation (tonnes)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'electricity PM10'!$C$2:$K$2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'electricity PM10'!$C$3:$K$3</c:f>
              <c:numCache>
                <c:formatCode>_(* #,##0_);_(* \(#,##0\);_(* "-"??_);_(@_)</c:formatCode>
                <c:ptCount val="9"/>
                <c:pt idx="0">
                  <c:v>33000.0</c:v>
                </c:pt>
                <c:pt idx="1">
                  <c:v>24000.0</c:v>
                </c:pt>
                <c:pt idx="2">
                  <c:v>26000.0</c:v>
                </c:pt>
                <c:pt idx="3">
                  <c:v>25000.0</c:v>
                </c:pt>
                <c:pt idx="4">
                  <c:v>21000.0</c:v>
                </c:pt>
                <c:pt idx="5">
                  <c:v>22000.0</c:v>
                </c:pt>
                <c:pt idx="6">
                  <c:v>24000.0</c:v>
                </c:pt>
                <c:pt idx="7">
                  <c:v>24000.0</c:v>
                </c:pt>
                <c:pt idx="8">
                  <c:v>23000.0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157520"/>
        <c:axId val="-2134154416"/>
      </c:barChart>
      <c:catAx>
        <c:axId val="-213415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charset="0"/>
                <a:ea typeface="Calibri" charset="0"/>
                <a:cs typeface="Calibri" charset="0"/>
              </a:defRPr>
            </a:pPr>
            <a:endParaRPr lang="en-US"/>
          </a:p>
        </c:txPr>
        <c:crossAx val="-2134154416"/>
        <c:crosses val="autoZero"/>
        <c:auto val="1"/>
        <c:lblAlgn val="ctr"/>
        <c:lblOffset val="100"/>
        <c:noMultiLvlLbl val="0"/>
      </c:catAx>
      <c:valAx>
        <c:axId val="-21341544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134157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9</xdr:row>
      <xdr:rowOff>10461</xdr:rowOff>
    </xdr:from>
    <xdr:to>
      <xdr:col>11</xdr:col>
      <xdr:colOff>14941</xdr:colOff>
      <xdr:row>27</xdr:row>
      <xdr:rowOff>131484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2096745</xdr:colOff>
      <xdr:row>7</xdr:row>
      <xdr:rowOff>21166</xdr:rowOff>
    </xdr:from>
    <xdr:to>
      <xdr:col>8</xdr:col>
      <xdr:colOff>141111</xdr:colOff>
      <xdr:row>25</xdr:row>
      <xdr:rowOff>127413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70"/>
  <sheetViews>
    <sheetView tabSelected="1" view="pageLayout" topLeftCell="A26" zoomScale="134" workbookViewId="0">
      <selection activeCell="N21" sqref="N21"/>
    </sheetView>
  </sheetViews>
  <sheetFormatPr baseColWidth="10" defaultRowHeight="11" x14ac:dyDescent="0.15"/>
  <cols>
    <col min="1" max="1" width="3.33203125" style="12" customWidth="1"/>
    <col min="2" max="2" width="37.5" style="12" customWidth="1"/>
    <col min="3" max="3" width="7.5" style="40" customWidth="1"/>
    <col min="4" max="4" width="6.83203125" style="40" bestFit="1" customWidth="1"/>
    <col min="5" max="5" width="7.33203125" style="37" customWidth="1"/>
    <col min="6" max="6" width="7.33203125" style="12" customWidth="1"/>
    <col min="7" max="7" width="6.83203125" style="48" customWidth="1"/>
    <col min="8" max="8" width="7.6640625" style="48" customWidth="1"/>
    <col min="9" max="11" width="8.1640625" style="48" customWidth="1"/>
    <col min="12" max="12" width="7.33203125" style="12" customWidth="1"/>
    <col min="13" max="13" width="6.5" style="12" customWidth="1"/>
    <col min="14" max="14" width="10.83203125" style="12"/>
    <col min="15" max="16" width="12.1640625" style="12" customWidth="1"/>
    <col min="17" max="16384" width="10.83203125" style="12"/>
  </cols>
  <sheetData>
    <row r="1" spans="2:13" ht="16" x14ac:dyDescent="0.25">
      <c r="B1" s="61" t="s">
        <v>135</v>
      </c>
    </row>
    <row r="2" spans="2:13" ht="14" x14ac:dyDescent="0.2">
      <c r="B2" s="61"/>
    </row>
    <row r="3" spans="2:13" x14ac:dyDescent="0.15">
      <c r="B3" s="12" t="s">
        <v>202</v>
      </c>
    </row>
    <row r="4" spans="2:13" ht="55" x14ac:dyDescent="0.15">
      <c r="C4" s="41" t="s">
        <v>83</v>
      </c>
      <c r="D4" s="41" t="s">
        <v>84</v>
      </c>
      <c r="E4" s="38" t="s">
        <v>85</v>
      </c>
      <c r="F4" s="8" t="s">
        <v>86</v>
      </c>
      <c r="G4" s="49" t="s">
        <v>76</v>
      </c>
      <c r="H4" s="73" t="s">
        <v>13</v>
      </c>
      <c r="I4" s="73" t="s">
        <v>151</v>
      </c>
      <c r="J4" s="73" t="s">
        <v>322</v>
      </c>
      <c r="K4" s="73" t="s">
        <v>326</v>
      </c>
      <c r="L4" s="113" t="s">
        <v>327</v>
      </c>
      <c r="M4" s="114" t="s">
        <v>328</v>
      </c>
    </row>
    <row r="5" spans="2:13" x14ac:dyDescent="0.15">
      <c r="B5" s="26" t="s">
        <v>205</v>
      </c>
      <c r="C5" s="63">
        <v>15000</v>
      </c>
      <c r="D5" s="63">
        <v>9600</v>
      </c>
      <c r="E5" s="63">
        <v>12000</v>
      </c>
      <c r="F5" s="67">
        <v>12000</v>
      </c>
      <c r="G5" s="63">
        <v>9900</v>
      </c>
      <c r="H5" s="62">
        <v>8800</v>
      </c>
      <c r="I5" s="62">
        <v>8900</v>
      </c>
      <c r="J5" s="229">
        <v>8300</v>
      </c>
      <c r="K5" s="229">
        <v>8300</v>
      </c>
      <c r="L5" s="5">
        <f>(K5-F5)/F5</f>
        <v>-0.30833333333333335</v>
      </c>
      <c r="M5" s="5">
        <f>(K5-J5)/J5</f>
        <v>0</v>
      </c>
    </row>
    <row r="6" spans="2:13" x14ac:dyDescent="0.15">
      <c r="B6" s="26" t="s">
        <v>204</v>
      </c>
      <c r="C6" s="63">
        <v>33000</v>
      </c>
      <c r="D6" s="63">
        <v>28000</v>
      </c>
      <c r="E6" s="63">
        <v>31000</v>
      </c>
      <c r="F6" s="67">
        <v>34000</v>
      </c>
      <c r="G6" s="63">
        <v>32000</v>
      </c>
      <c r="H6" s="62">
        <v>32000</v>
      </c>
      <c r="I6" s="62">
        <v>31000</v>
      </c>
      <c r="J6" s="229">
        <v>29000</v>
      </c>
      <c r="K6" s="229">
        <v>30000</v>
      </c>
      <c r="L6" s="5">
        <f>(K6-F6)/F6</f>
        <v>-0.11764705882352941</v>
      </c>
      <c r="M6" s="5">
        <f>(K6-J6)/J6</f>
        <v>3.4482758620689655E-2</v>
      </c>
    </row>
    <row r="7" spans="2:13" x14ac:dyDescent="0.15">
      <c r="B7" s="26" t="s">
        <v>27</v>
      </c>
      <c r="C7" s="17">
        <f t="shared" ref="C7:K7" si="0">C5/C6</f>
        <v>0.45454545454545453</v>
      </c>
      <c r="D7" s="17">
        <f t="shared" si="0"/>
        <v>0.34285714285714286</v>
      </c>
      <c r="E7" s="17">
        <f t="shared" si="0"/>
        <v>0.38709677419354838</v>
      </c>
      <c r="F7" s="17">
        <f t="shared" si="0"/>
        <v>0.35294117647058826</v>
      </c>
      <c r="G7" s="17">
        <f t="shared" si="0"/>
        <v>0.30937500000000001</v>
      </c>
      <c r="H7" s="17">
        <f t="shared" si="0"/>
        <v>0.27500000000000002</v>
      </c>
      <c r="I7" s="17">
        <f t="shared" si="0"/>
        <v>0.2870967741935484</v>
      </c>
      <c r="J7" s="17">
        <f t="shared" si="0"/>
        <v>0.28620689655172415</v>
      </c>
      <c r="K7" s="17">
        <f t="shared" si="0"/>
        <v>0.27666666666666667</v>
      </c>
      <c r="L7" s="17"/>
      <c r="M7" s="17"/>
    </row>
    <row r="8" spans="2:13" x14ac:dyDescent="0.15">
      <c r="B8" s="27"/>
      <c r="C8" s="42"/>
      <c r="L8" s="2"/>
      <c r="M8" s="2"/>
    </row>
    <row r="9" spans="2:13" x14ac:dyDescent="0.15">
      <c r="B9" s="27"/>
      <c r="C9" s="42"/>
      <c r="L9" s="2"/>
      <c r="M9" s="2"/>
    </row>
    <row r="10" spans="2:13" x14ac:dyDescent="0.15">
      <c r="B10" s="27"/>
      <c r="C10" s="42"/>
      <c r="L10" s="2"/>
      <c r="M10" s="2"/>
    </row>
    <row r="11" spans="2:13" x14ac:dyDescent="0.15">
      <c r="B11" s="27"/>
      <c r="C11" s="42"/>
      <c r="L11" s="2"/>
      <c r="M11" s="2"/>
    </row>
    <row r="12" spans="2:13" x14ac:dyDescent="0.15">
      <c r="B12" s="27"/>
      <c r="C12" s="42"/>
      <c r="L12" s="2"/>
      <c r="M12" s="2"/>
    </row>
    <row r="13" spans="2:13" x14ac:dyDescent="0.15">
      <c r="B13" s="27"/>
      <c r="C13" s="42"/>
      <c r="H13" s="120"/>
      <c r="I13" s="121"/>
      <c r="J13" s="121"/>
      <c r="K13" s="121"/>
      <c r="L13" s="122"/>
      <c r="M13" s="123"/>
    </row>
    <row r="14" spans="2:13" x14ac:dyDescent="0.15">
      <c r="B14" s="27"/>
      <c r="C14" s="42"/>
      <c r="H14" s="120"/>
      <c r="I14" s="124"/>
      <c r="J14" s="124"/>
      <c r="K14" s="124"/>
      <c r="L14" s="121"/>
      <c r="M14" s="123"/>
    </row>
    <row r="15" spans="2:13" x14ac:dyDescent="0.15">
      <c r="B15" s="27"/>
      <c r="C15" s="42"/>
      <c r="H15" s="120"/>
      <c r="I15" s="124"/>
      <c r="J15" s="124"/>
      <c r="K15" s="124"/>
      <c r="L15" s="121"/>
      <c r="M15" s="123"/>
    </row>
    <row r="16" spans="2:13" x14ac:dyDescent="0.15">
      <c r="B16" s="27"/>
      <c r="C16" s="42"/>
      <c r="H16" s="120"/>
      <c r="I16" s="124"/>
      <c r="J16" s="124"/>
      <c r="K16" s="124"/>
      <c r="L16" s="121"/>
      <c r="M16" s="123"/>
    </row>
    <row r="17" spans="1:17" x14ac:dyDescent="0.15">
      <c r="B17" s="27"/>
      <c r="C17" s="42"/>
      <c r="H17" s="120"/>
      <c r="I17" s="123"/>
      <c r="J17" s="123"/>
      <c r="K17" s="123"/>
      <c r="L17" s="121"/>
      <c r="M17" s="123"/>
    </row>
    <row r="18" spans="1:17" x14ac:dyDescent="0.15">
      <c r="B18" s="27"/>
      <c r="C18" s="42"/>
      <c r="H18" s="120"/>
      <c r="I18" s="124"/>
      <c r="J18" s="124"/>
      <c r="K18" s="124"/>
      <c r="L18" s="121"/>
      <c r="M18" s="123"/>
    </row>
    <row r="19" spans="1:17" x14ac:dyDescent="0.15">
      <c r="B19" s="27"/>
      <c r="C19" s="42"/>
      <c r="H19" s="120"/>
      <c r="I19" s="124"/>
      <c r="J19" s="124"/>
      <c r="K19" s="124"/>
      <c r="L19" s="121"/>
      <c r="M19" s="123"/>
    </row>
    <row r="20" spans="1:17" x14ac:dyDescent="0.15">
      <c r="B20" s="27"/>
      <c r="C20" s="42"/>
      <c r="H20" s="120"/>
      <c r="I20" s="123"/>
      <c r="J20" s="123"/>
      <c r="K20" s="123"/>
      <c r="L20" s="121"/>
      <c r="M20" s="123"/>
    </row>
    <row r="21" spans="1:17" x14ac:dyDescent="0.15">
      <c r="B21" s="27"/>
      <c r="C21" s="42"/>
      <c r="L21" s="2"/>
      <c r="M21" s="2"/>
    </row>
    <row r="22" spans="1:17" x14ac:dyDescent="0.15">
      <c r="B22" s="27"/>
      <c r="C22" s="42"/>
      <c r="L22" s="2"/>
      <c r="M22" s="2"/>
    </row>
    <row r="23" spans="1:17" x14ac:dyDescent="0.15">
      <c r="B23" s="27"/>
      <c r="C23" s="42"/>
      <c r="L23" s="2"/>
      <c r="M23" s="2"/>
    </row>
    <row r="24" spans="1:17" x14ac:dyDescent="0.15">
      <c r="L24" s="2"/>
      <c r="M24" s="2"/>
    </row>
    <row r="25" spans="1:17" ht="13" x14ac:dyDescent="0.15">
      <c r="E25" s="51"/>
      <c r="L25" s="2"/>
      <c r="M25" s="2"/>
    </row>
    <row r="26" spans="1:17" ht="13" x14ac:dyDescent="0.15">
      <c r="C26" s="94"/>
      <c r="D26" s="94"/>
      <c r="E26" s="51"/>
      <c r="L26" s="2"/>
      <c r="M26" s="2"/>
    </row>
    <row r="27" spans="1:17" ht="13" x14ac:dyDescent="0.15">
      <c r="C27" s="94"/>
      <c r="D27" s="94"/>
      <c r="E27" s="51"/>
      <c r="L27" s="2"/>
      <c r="M27" s="2"/>
    </row>
    <row r="28" spans="1:17" ht="13" x14ac:dyDescent="0.15">
      <c r="C28" s="94"/>
      <c r="D28" s="94"/>
      <c r="E28" s="51"/>
      <c r="L28" s="2"/>
      <c r="M28" s="2"/>
    </row>
    <row r="29" spans="1:17" x14ac:dyDescent="0.15">
      <c r="L29" s="2"/>
      <c r="M29" s="2"/>
    </row>
    <row r="30" spans="1:17" ht="16" x14ac:dyDescent="0.25">
      <c r="B30" s="61" t="s">
        <v>36</v>
      </c>
      <c r="F30" s="15"/>
      <c r="L30" s="2"/>
      <c r="M30" s="2"/>
    </row>
    <row r="31" spans="1:17" ht="11" customHeight="1" x14ac:dyDescent="0.15">
      <c r="A31" s="12" t="s">
        <v>30</v>
      </c>
      <c r="C31" s="44" t="s">
        <v>83</v>
      </c>
      <c r="D31" s="44" t="s">
        <v>84</v>
      </c>
      <c r="E31" s="45" t="s">
        <v>85</v>
      </c>
      <c r="F31" s="46" t="s">
        <v>86</v>
      </c>
      <c r="G31" s="74" t="s">
        <v>76</v>
      </c>
      <c r="H31" s="73" t="s">
        <v>13</v>
      </c>
      <c r="I31" s="73" t="s">
        <v>151</v>
      </c>
      <c r="J31" s="73" t="s">
        <v>322</v>
      </c>
      <c r="K31" s="73" t="s">
        <v>326</v>
      </c>
      <c r="L31" s="65" t="s">
        <v>4</v>
      </c>
      <c r="M31" s="65" t="s">
        <v>5</v>
      </c>
    </row>
    <row r="32" spans="1:17" x14ac:dyDescent="0.15">
      <c r="A32" s="12">
        <v>2</v>
      </c>
      <c r="B32" s="22" t="s">
        <v>337</v>
      </c>
      <c r="C32" s="60">
        <v>8273</v>
      </c>
      <c r="D32" s="60">
        <v>6242</v>
      </c>
      <c r="E32" s="60">
        <v>687868</v>
      </c>
      <c r="F32" s="59">
        <v>609281</v>
      </c>
      <c r="G32" s="126">
        <v>553756</v>
      </c>
      <c r="H32" s="23">
        <v>597786</v>
      </c>
      <c r="I32" s="23">
        <v>877954.5</v>
      </c>
      <c r="J32" s="23">
        <v>698397</v>
      </c>
      <c r="K32" s="23">
        <v>884302</v>
      </c>
      <c r="L32" s="68">
        <f>(K32-F32)/F32</f>
        <v>0.4513861420264213</v>
      </c>
      <c r="M32" s="68">
        <f>(K32-J32)/J32</f>
        <v>0.26618814227437976</v>
      </c>
      <c r="N32" s="28" t="s">
        <v>192</v>
      </c>
      <c r="Q32" s="47"/>
    </row>
    <row r="33" spans="1:17" x14ac:dyDescent="0.15">
      <c r="A33" s="12">
        <v>3</v>
      </c>
      <c r="B33" s="22" t="s">
        <v>338</v>
      </c>
      <c r="C33" s="60">
        <v>2130000</v>
      </c>
      <c r="D33" s="60">
        <v>2000000</v>
      </c>
      <c r="E33" s="60">
        <v>2020000</v>
      </c>
      <c r="F33" s="59">
        <v>1970000</v>
      </c>
      <c r="G33" s="126">
        <v>1414000</v>
      </c>
      <c r="H33" s="23">
        <v>1367800</v>
      </c>
      <c r="I33" s="23">
        <v>1951326</v>
      </c>
      <c r="J33" s="23">
        <v>834769</v>
      </c>
      <c r="K33" s="23">
        <v>807588</v>
      </c>
      <c r="L33" s="68">
        <f t="shared" ref="L33:L37" si="1">(K33-F33)/F33</f>
        <v>-0.59005685279187814</v>
      </c>
      <c r="M33" s="68">
        <f t="shared" ref="M33:M37" si="2">(K33-J33)/J33</f>
        <v>-3.2561103730493104E-2</v>
      </c>
      <c r="N33" s="28" t="s">
        <v>192</v>
      </c>
    </row>
    <row r="34" spans="1:17" x14ac:dyDescent="0.15">
      <c r="A34" s="12">
        <v>4</v>
      </c>
      <c r="B34" s="22" t="s">
        <v>144</v>
      </c>
      <c r="C34" s="60">
        <v>207000</v>
      </c>
      <c r="D34" s="60">
        <v>498014.42</v>
      </c>
      <c r="E34" s="60">
        <v>847007.69</v>
      </c>
      <c r="F34" s="59">
        <v>872012.5</v>
      </c>
      <c r="G34" s="126">
        <v>775035.47</v>
      </c>
      <c r="H34" s="23">
        <v>1005772</v>
      </c>
      <c r="I34" s="23">
        <v>777708.59</v>
      </c>
      <c r="J34" s="23">
        <v>525883</v>
      </c>
      <c r="K34" s="23">
        <v>621101.59</v>
      </c>
      <c r="L34" s="68">
        <f t="shared" si="1"/>
        <v>-0.28773774458508339</v>
      </c>
      <c r="M34" s="68">
        <f t="shared" si="2"/>
        <v>0.18106421009996515</v>
      </c>
      <c r="N34" s="28" t="s">
        <v>192</v>
      </c>
    </row>
    <row r="35" spans="1:17" x14ac:dyDescent="0.15">
      <c r="A35" s="12">
        <v>5</v>
      </c>
      <c r="B35" s="22" t="s">
        <v>318</v>
      </c>
      <c r="C35" s="60">
        <v>853000</v>
      </c>
      <c r="D35" s="60">
        <v>929523</v>
      </c>
      <c r="E35" s="60">
        <v>2300431</v>
      </c>
      <c r="F35" s="59">
        <v>1826951.0688529999</v>
      </c>
      <c r="G35" s="126">
        <v>1741613</v>
      </c>
      <c r="H35" s="23">
        <v>1403383.1</v>
      </c>
      <c r="I35" s="23">
        <v>592051.11</v>
      </c>
      <c r="J35" s="23">
        <v>720137</v>
      </c>
      <c r="K35" s="23">
        <v>511510.58500000002</v>
      </c>
      <c r="L35" s="68">
        <f>(K35-F35)/F35</f>
        <v>-0.72001954856889649</v>
      </c>
      <c r="M35" s="68">
        <f>(K35-J35)/J35</f>
        <v>-0.28970378552969778</v>
      </c>
      <c r="N35" s="28" t="s">
        <v>192</v>
      </c>
    </row>
    <row r="36" spans="1:17" x14ac:dyDescent="0.15">
      <c r="B36" s="83" t="s">
        <v>143</v>
      </c>
      <c r="C36" s="87">
        <f t="shared" ref="C36:K36" si="3">SUM(C33:C35)</f>
        <v>3190000</v>
      </c>
      <c r="D36" s="87">
        <f t="shared" si="3"/>
        <v>3427537.42</v>
      </c>
      <c r="E36" s="87">
        <f t="shared" si="3"/>
        <v>5167438.6899999995</v>
      </c>
      <c r="F36" s="87">
        <f t="shared" si="3"/>
        <v>4668963.5688530002</v>
      </c>
      <c r="G36" s="87">
        <f t="shared" si="3"/>
        <v>3930648.4699999997</v>
      </c>
      <c r="H36" s="87">
        <f t="shared" si="3"/>
        <v>3776955.1</v>
      </c>
      <c r="I36" s="87">
        <f t="shared" si="3"/>
        <v>3321085.6999999997</v>
      </c>
      <c r="J36" s="87">
        <f t="shared" si="3"/>
        <v>2080789</v>
      </c>
      <c r="K36" s="87">
        <f t="shared" si="3"/>
        <v>1940200.1749999998</v>
      </c>
      <c r="L36" s="224">
        <f t="shared" si="1"/>
        <v>-0.58444735188271379</v>
      </c>
      <c r="M36" s="224">
        <f t="shared" si="2"/>
        <v>-6.7565151968796547E-2</v>
      </c>
      <c r="Q36" s="47"/>
    </row>
    <row r="37" spans="1:17" x14ac:dyDescent="0.15">
      <c r="A37" s="12">
        <v>1</v>
      </c>
      <c r="B37" s="19" t="s">
        <v>80</v>
      </c>
      <c r="C37" s="55">
        <v>1600390</v>
      </c>
      <c r="D37" s="55">
        <v>1500390</v>
      </c>
      <c r="E37" s="55">
        <v>1400650</v>
      </c>
      <c r="F37" s="50">
        <v>1139681</v>
      </c>
      <c r="G37" s="57">
        <v>909539</v>
      </c>
      <c r="H37" s="57">
        <v>346410</v>
      </c>
      <c r="I37" s="57">
        <v>498228</v>
      </c>
      <c r="J37" s="57">
        <v>1680432</v>
      </c>
      <c r="K37" s="57">
        <v>1950257</v>
      </c>
      <c r="L37" s="129">
        <f t="shared" si="1"/>
        <v>0.71123059873771699</v>
      </c>
      <c r="M37" s="129">
        <f t="shared" si="2"/>
        <v>0.16056882991992535</v>
      </c>
      <c r="N37" s="136" t="s">
        <v>194</v>
      </c>
    </row>
    <row r="38" spans="1:17" x14ac:dyDescent="0.15">
      <c r="A38" s="12">
        <v>6</v>
      </c>
      <c r="B38" s="19" t="s">
        <v>103</v>
      </c>
      <c r="C38" s="55">
        <v>252548.47</v>
      </c>
      <c r="D38" s="55">
        <v>349843.73</v>
      </c>
      <c r="E38" s="55">
        <v>226905.27</v>
      </c>
      <c r="F38" s="50">
        <v>292159.40000000002</v>
      </c>
      <c r="G38" s="57">
        <v>285620</v>
      </c>
      <c r="H38" s="57">
        <v>226249</v>
      </c>
      <c r="I38" s="57">
        <v>267800</v>
      </c>
      <c r="J38" s="57">
        <v>300781</v>
      </c>
      <c r="K38" s="57">
        <v>323120</v>
      </c>
      <c r="L38" s="129">
        <f t="shared" ref="L38:L51" si="4">(K38-F38)/F38</f>
        <v>0.10597160317278846</v>
      </c>
      <c r="M38" s="129">
        <f t="shared" ref="M38:M61" si="5">(K38-J38)/J38</f>
        <v>7.4269983808817705E-2</v>
      </c>
      <c r="N38" s="28" t="s">
        <v>193</v>
      </c>
    </row>
    <row r="39" spans="1:17" x14ac:dyDescent="0.15">
      <c r="A39" s="12">
        <v>7</v>
      </c>
      <c r="B39" s="10" t="s">
        <v>89</v>
      </c>
      <c r="C39" s="56">
        <v>820049.37</v>
      </c>
      <c r="D39" s="56">
        <v>106497.85</v>
      </c>
      <c r="E39" s="56">
        <v>48947</v>
      </c>
      <c r="F39" s="20">
        <v>326809</v>
      </c>
      <c r="G39" s="58">
        <v>523994.72</v>
      </c>
      <c r="H39" s="127">
        <v>132396.06</v>
      </c>
      <c r="I39" s="127">
        <v>235043.31</v>
      </c>
      <c r="J39" s="127">
        <v>173316.66</v>
      </c>
      <c r="K39" s="127">
        <v>293713.44349999999</v>
      </c>
      <c r="L39" s="130">
        <f t="shared" si="4"/>
        <v>-0.10126880379671309</v>
      </c>
      <c r="M39" s="130">
        <f t="shared" si="5"/>
        <v>0.69466364918410028</v>
      </c>
      <c r="N39" s="28" t="s">
        <v>198</v>
      </c>
    </row>
    <row r="40" spans="1:17" x14ac:dyDescent="0.15">
      <c r="A40" s="12">
        <v>8</v>
      </c>
      <c r="B40" s="19" t="s">
        <v>91</v>
      </c>
      <c r="C40" s="55">
        <v>272137.81</v>
      </c>
      <c r="D40" s="55">
        <v>269336.24</v>
      </c>
      <c r="E40" s="55">
        <v>268290.17</v>
      </c>
      <c r="F40" s="50">
        <v>267107.26</v>
      </c>
      <c r="G40" s="57">
        <v>247760</v>
      </c>
      <c r="H40" s="57">
        <v>186210</v>
      </c>
      <c r="I40" s="57">
        <v>284797</v>
      </c>
      <c r="J40" s="57">
        <v>319781</v>
      </c>
      <c r="K40" s="57">
        <v>289100</v>
      </c>
      <c r="L40" s="129">
        <f t="shared" si="4"/>
        <v>8.2336736186054957E-2</v>
      </c>
      <c r="M40" s="129">
        <f t="shared" si="5"/>
        <v>-9.5943786528905714E-2</v>
      </c>
      <c r="N40" s="28" t="s">
        <v>193</v>
      </c>
    </row>
    <row r="41" spans="1:17" x14ac:dyDescent="0.15">
      <c r="A41" s="12">
        <v>9</v>
      </c>
      <c r="B41" s="19" t="s">
        <v>87</v>
      </c>
      <c r="C41" s="55">
        <v>307961</v>
      </c>
      <c r="D41" s="55">
        <v>318646</v>
      </c>
      <c r="E41" s="55">
        <v>259613</v>
      </c>
      <c r="F41" s="50">
        <v>280558</v>
      </c>
      <c r="G41" s="57">
        <v>313572</v>
      </c>
      <c r="H41" s="57">
        <v>320486</v>
      </c>
      <c r="I41" s="57">
        <v>323564</v>
      </c>
      <c r="J41" s="57">
        <v>337656</v>
      </c>
      <c r="K41" s="57">
        <v>287504</v>
      </c>
      <c r="L41" s="129">
        <f t="shared" si="4"/>
        <v>2.4757804090419805E-2</v>
      </c>
      <c r="M41" s="129">
        <f t="shared" si="5"/>
        <v>-0.14852986471438387</v>
      </c>
      <c r="N41" s="28" t="s">
        <v>193</v>
      </c>
    </row>
    <row r="42" spans="1:17" s="16" customFormat="1" ht="12" customHeight="1" x14ac:dyDescent="0.15">
      <c r="A42" s="12">
        <v>10</v>
      </c>
      <c r="B42" s="24" t="s">
        <v>93</v>
      </c>
      <c r="C42" s="69">
        <v>3470000</v>
      </c>
      <c r="D42" s="69">
        <v>236100</v>
      </c>
      <c r="E42" s="69">
        <v>228400</v>
      </c>
      <c r="F42" s="69">
        <v>206970</v>
      </c>
      <c r="G42" s="95">
        <v>253502</v>
      </c>
      <c r="H42" s="25">
        <v>259477</v>
      </c>
      <c r="I42" s="25">
        <v>221566</v>
      </c>
      <c r="J42" s="25">
        <v>252871</v>
      </c>
      <c r="K42" s="25">
        <v>276270</v>
      </c>
      <c r="L42" s="75">
        <f t="shared" si="4"/>
        <v>0.33483113494709377</v>
      </c>
      <c r="M42" s="75">
        <f t="shared" si="5"/>
        <v>9.2533347042563205E-2</v>
      </c>
      <c r="N42" s="12"/>
    </row>
    <row r="43" spans="1:17" x14ac:dyDescent="0.15">
      <c r="A43" s="12">
        <v>11</v>
      </c>
      <c r="B43" s="24" t="s">
        <v>99</v>
      </c>
      <c r="C43" s="69">
        <v>96300</v>
      </c>
      <c r="D43" s="69">
        <v>213318.1</v>
      </c>
      <c r="E43" s="69">
        <v>191000</v>
      </c>
      <c r="F43" s="69">
        <v>259000</v>
      </c>
      <c r="G43" s="95">
        <v>199000</v>
      </c>
      <c r="H43" s="25">
        <v>107000</v>
      </c>
      <c r="I43" s="25">
        <v>205234</v>
      </c>
      <c r="J43" s="25">
        <v>232723.95</v>
      </c>
      <c r="K43" s="25">
        <v>225990.7</v>
      </c>
      <c r="L43" s="75">
        <f t="shared" si="4"/>
        <v>-0.12744903474903471</v>
      </c>
      <c r="M43" s="75">
        <f t="shared" si="5"/>
        <v>-2.8932346670808913E-2</v>
      </c>
      <c r="O43" s="94"/>
      <c r="P43" s="94"/>
      <c r="Q43" s="2"/>
    </row>
    <row r="44" spans="1:17" x14ac:dyDescent="0.15">
      <c r="A44" s="12">
        <v>12</v>
      </c>
      <c r="B44" s="10" t="s">
        <v>113</v>
      </c>
      <c r="C44" s="56">
        <v>717718</v>
      </c>
      <c r="D44" s="56">
        <v>266882</v>
      </c>
      <c r="E44" s="56">
        <v>180905</v>
      </c>
      <c r="F44" s="20">
        <v>489610</v>
      </c>
      <c r="G44" s="58">
        <v>159543.64000000001</v>
      </c>
      <c r="H44" s="127">
        <v>143874.76999999999</v>
      </c>
      <c r="I44" s="127">
        <v>164869.65</v>
      </c>
      <c r="J44" s="127">
        <v>173334.46</v>
      </c>
      <c r="K44" s="127">
        <v>183082.74840000001</v>
      </c>
      <c r="L44" s="130">
        <f t="shared" si="4"/>
        <v>-0.62606411552051622</v>
      </c>
      <c r="M44" s="130">
        <f t="shared" si="5"/>
        <v>5.6239759826176627E-2</v>
      </c>
      <c r="N44" s="28" t="s">
        <v>198</v>
      </c>
    </row>
    <row r="45" spans="1:17" x14ac:dyDescent="0.15">
      <c r="A45" s="12">
        <v>13</v>
      </c>
      <c r="B45" s="10" t="s">
        <v>104</v>
      </c>
      <c r="C45" s="56">
        <v>590897</v>
      </c>
      <c r="D45" s="56">
        <v>521869</v>
      </c>
      <c r="E45" s="56">
        <v>690026</v>
      </c>
      <c r="F45" s="20">
        <v>255415.84</v>
      </c>
      <c r="G45" s="58">
        <v>201798.87</v>
      </c>
      <c r="H45" s="127">
        <v>225002.07</v>
      </c>
      <c r="I45" s="127">
        <v>442859.75</v>
      </c>
      <c r="J45" s="127">
        <v>175529.98</v>
      </c>
      <c r="K45" s="127">
        <v>147884.41399999999</v>
      </c>
      <c r="L45" s="130">
        <f t="shared" si="4"/>
        <v>-0.42100531431410054</v>
      </c>
      <c r="M45" s="130">
        <f t="shared" si="5"/>
        <v>-0.1574976878593618</v>
      </c>
      <c r="N45" s="28" t="s">
        <v>198</v>
      </c>
    </row>
    <row r="46" spans="1:17" x14ac:dyDescent="0.15">
      <c r="A46" s="12">
        <v>14</v>
      </c>
      <c r="B46" s="19" t="s">
        <v>109</v>
      </c>
      <c r="C46" s="55">
        <v>170063</v>
      </c>
      <c r="D46" s="55">
        <v>6972</v>
      </c>
      <c r="E46" s="55">
        <v>46080</v>
      </c>
      <c r="F46" s="50">
        <v>50092.6</v>
      </c>
      <c r="G46" s="57">
        <v>26577.9</v>
      </c>
      <c r="H46" s="57">
        <v>130062.3</v>
      </c>
      <c r="I46" s="57">
        <v>129228</v>
      </c>
      <c r="J46" s="57">
        <v>101261</v>
      </c>
      <c r="K46" s="57">
        <v>113156</v>
      </c>
      <c r="L46" s="129">
        <f t="shared" si="4"/>
        <v>1.2589364496951647</v>
      </c>
      <c r="M46" s="129">
        <f t="shared" si="5"/>
        <v>0.1174687194477637</v>
      </c>
      <c r="N46" s="28" t="s">
        <v>194</v>
      </c>
    </row>
    <row r="47" spans="1:17" x14ac:dyDescent="0.15">
      <c r="A47" s="12">
        <v>15</v>
      </c>
      <c r="B47" s="100" t="s">
        <v>115</v>
      </c>
      <c r="C47" s="101">
        <v>81765.73</v>
      </c>
      <c r="D47" s="101">
        <v>85159.83</v>
      </c>
      <c r="E47" s="101">
        <v>95058.16</v>
      </c>
      <c r="F47" s="102">
        <v>86079.360000000001</v>
      </c>
      <c r="G47" s="103">
        <v>77640.3</v>
      </c>
      <c r="H47" s="105">
        <v>64194.93</v>
      </c>
      <c r="I47" s="105">
        <v>64631.21</v>
      </c>
      <c r="J47" s="105">
        <v>103317.52</v>
      </c>
      <c r="K47" s="105">
        <v>106298.9</v>
      </c>
      <c r="L47" s="104">
        <f t="shared" si="4"/>
        <v>0.23489417207562874</v>
      </c>
      <c r="M47" s="104">
        <f t="shared" si="5"/>
        <v>2.8856480488497885E-2</v>
      </c>
    </row>
    <row r="48" spans="1:17" x14ac:dyDescent="0.15">
      <c r="A48" s="12">
        <v>16</v>
      </c>
      <c r="B48" s="19" t="s">
        <v>6</v>
      </c>
      <c r="C48" s="55"/>
      <c r="D48" s="55">
        <v>0</v>
      </c>
      <c r="E48" s="55">
        <v>68000</v>
      </c>
      <c r="F48" s="50">
        <v>73459.360000000001</v>
      </c>
      <c r="G48" s="57">
        <v>66407.56</v>
      </c>
      <c r="H48" s="57">
        <v>75299.520000000004</v>
      </c>
      <c r="I48" s="57">
        <v>96919.7</v>
      </c>
      <c r="J48" s="57">
        <v>85194.34</v>
      </c>
      <c r="K48" s="57">
        <v>75735.149999999994</v>
      </c>
      <c r="L48" s="129">
        <f t="shared" si="4"/>
        <v>3.0980259016686145E-2</v>
      </c>
      <c r="M48" s="129">
        <f t="shared" si="5"/>
        <v>-0.11103073279281232</v>
      </c>
      <c r="N48" s="28" t="s">
        <v>193</v>
      </c>
    </row>
    <row r="49" spans="1:14" x14ac:dyDescent="0.15">
      <c r="A49" s="12">
        <v>17</v>
      </c>
      <c r="B49" s="10" t="s">
        <v>111</v>
      </c>
      <c r="C49" s="56">
        <v>240000</v>
      </c>
      <c r="D49" s="56">
        <v>41000</v>
      </c>
      <c r="E49" s="56">
        <v>27000</v>
      </c>
      <c r="F49" s="20">
        <v>100000</v>
      </c>
      <c r="G49" s="58" t="s">
        <v>62</v>
      </c>
      <c r="H49" s="127">
        <v>26000</v>
      </c>
      <c r="I49" s="127">
        <v>19000</v>
      </c>
      <c r="J49" s="127">
        <v>12000</v>
      </c>
      <c r="K49" s="127">
        <v>70790</v>
      </c>
      <c r="L49" s="130">
        <f t="shared" si="4"/>
        <v>-0.29210000000000003</v>
      </c>
      <c r="M49" s="130">
        <f t="shared" si="5"/>
        <v>4.8991666666666669</v>
      </c>
      <c r="N49" s="28" t="s">
        <v>199</v>
      </c>
    </row>
    <row r="50" spans="1:14" x14ac:dyDescent="0.15">
      <c r="A50" s="12">
        <v>18</v>
      </c>
      <c r="B50" s="10" t="s">
        <v>88</v>
      </c>
      <c r="C50" s="56">
        <v>77000</v>
      </c>
      <c r="D50" s="56">
        <v>98000</v>
      </c>
      <c r="E50" s="56">
        <v>150000</v>
      </c>
      <c r="F50" s="20">
        <v>140000</v>
      </c>
      <c r="G50" s="58">
        <v>160000</v>
      </c>
      <c r="H50" s="127">
        <v>210000</v>
      </c>
      <c r="I50" s="127">
        <v>130000</v>
      </c>
      <c r="J50" s="127">
        <v>10000</v>
      </c>
      <c r="K50" s="127">
        <v>59400</v>
      </c>
      <c r="L50" s="130">
        <f t="shared" si="4"/>
        <v>-0.57571428571428573</v>
      </c>
      <c r="M50" s="130">
        <f t="shared" si="5"/>
        <v>4.9400000000000004</v>
      </c>
      <c r="N50" s="28" t="s">
        <v>200</v>
      </c>
    </row>
    <row r="51" spans="1:14" x14ac:dyDescent="0.15">
      <c r="A51" s="12">
        <v>19</v>
      </c>
      <c r="B51" s="19" t="s">
        <v>98</v>
      </c>
      <c r="C51" s="55">
        <v>27002.2</v>
      </c>
      <c r="D51" s="55">
        <v>11380</v>
      </c>
      <c r="E51" s="55">
        <v>71410</v>
      </c>
      <c r="F51" s="50">
        <v>72829</v>
      </c>
      <c r="G51" s="57">
        <v>66802</v>
      </c>
      <c r="H51" s="57">
        <v>85293</v>
      </c>
      <c r="I51" s="57">
        <v>88033</v>
      </c>
      <c r="J51" s="57">
        <v>49663.5</v>
      </c>
      <c r="K51" s="57">
        <v>48452</v>
      </c>
      <c r="L51" s="129">
        <f t="shared" si="4"/>
        <v>-0.33471556660121654</v>
      </c>
      <c r="M51" s="129">
        <f t="shared" si="5"/>
        <v>-2.4394172782828436E-2</v>
      </c>
      <c r="N51" s="28" t="s">
        <v>193</v>
      </c>
    </row>
    <row r="52" spans="1:14" x14ac:dyDescent="0.15">
      <c r="A52" s="12">
        <v>20</v>
      </c>
      <c r="B52" s="24" t="s">
        <v>97</v>
      </c>
      <c r="C52" s="69"/>
      <c r="D52" s="69"/>
      <c r="E52" s="69"/>
      <c r="F52" s="69"/>
      <c r="G52" s="95"/>
      <c r="H52" s="25">
        <v>43616.4</v>
      </c>
      <c r="I52" s="25">
        <v>43183.9</v>
      </c>
      <c r="J52" s="25">
        <v>41292</v>
      </c>
      <c r="K52" s="25">
        <v>45610.8</v>
      </c>
      <c r="L52" s="75"/>
      <c r="M52" s="75">
        <f t="shared" si="5"/>
        <v>0.10459168846265628</v>
      </c>
    </row>
    <row r="53" spans="1:14" x14ac:dyDescent="0.15">
      <c r="A53" s="12">
        <v>21</v>
      </c>
      <c r="B53" s="19" t="s">
        <v>90</v>
      </c>
      <c r="C53" s="55">
        <v>50026</v>
      </c>
      <c r="D53" s="55">
        <v>122792.56</v>
      </c>
      <c r="E53" s="55">
        <v>170065</v>
      </c>
      <c r="F53" s="50">
        <v>53873</v>
      </c>
      <c r="G53" s="57">
        <v>83211</v>
      </c>
      <c r="H53" s="57">
        <v>56543.7</v>
      </c>
      <c r="I53" s="57">
        <v>42784</v>
      </c>
      <c r="J53" s="57">
        <v>21243</v>
      </c>
      <c r="K53" s="57">
        <v>44596</v>
      </c>
      <c r="L53" s="129">
        <f>(K53-F53)/F53</f>
        <v>-0.17220128821487574</v>
      </c>
      <c r="M53" s="129">
        <f t="shared" si="5"/>
        <v>1.0993268370757425</v>
      </c>
      <c r="N53" s="28" t="s">
        <v>193</v>
      </c>
    </row>
    <row r="54" spans="1:14" x14ac:dyDescent="0.15">
      <c r="A54" s="12">
        <v>22</v>
      </c>
      <c r="B54" s="19" t="s">
        <v>162</v>
      </c>
      <c r="C54" s="55"/>
      <c r="D54" s="55"/>
      <c r="E54" s="55"/>
      <c r="F54" s="50"/>
      <c r="G54" s="57"/>
      <c r="H54" s="57"/>
      <c r="I54" s="57">
        <v>33333.269999999997</v>
      </c>
      <c r="J54" s="57">
        <v>37226.097000000002</v>
      </c>
      <c r="K54" s="57">
        <v>36101.46</v>
      </c>
      <c r="L54" s="129"/>
      <c r="M54" s="129">
        <f t="shared" si="5"/>
        <v>-3.0210983439923945E-2</v>
      </c>
    </row>
    <row r="55" spans="1:14" x14ac:dyDescent="0.15">
      <c r="A55" s="12">
        <v>23</v>
      </c>
      <c r="B55" s="10" t="s">
        <v>161</v>
      </c>
      <c r="C55" s="56"/>
      <c r="D55" s="56"/>
      <c r="E55" s="56"/>
      <c r="F55" s="20"/>
      <c r="G55" s="58"/>
      <c r="H55" s="127"/>
      <c r="I55" s="127">
        <v>30112.9479494281</v>
      </c>
      <c r="J55" s="127">
        <v>41846.61</v>
      </c>
      <c r="K55" s="127">
        <v>34206.71</v>
      </c>
      <c r="L55" s="130"/>
      <c r="M55" s="130">
        <f t="shared" si="5"/>
        <v>-0.18256914956791007</v>
      </c>
      <c r="N55" s="28" t="s">
        <v>197</v>
      </c>
    </row>
    <row r="56" spans="1:14" x14ac:dyDescent="0.15">
      <c r="A56" s="12">
        <v>24</v>
      </c>
      <c r="B56" s="118" t="s">
        <v>112</v>
      </c>
      <c r="C56" s="39">
        <v>36150.129999999997</v>
      </c>
      <c r="D56" s="39">
        <v>33695.879999999997</v>
      </c>
      <c r="E56" s="39">
        <v>31433.48</v>
      </c>
      <c r="F56" s="78">
        <v>31135.452700000002</v>
      </c>
      <c r="G56" s="67" t="s">
        <v>56</v>
      </c>
      <c r="H56" s="117"/>
      <c r="I56" s="117">
        <v>29804.7</v>
      </c>
      <c r="J56" s="117">
        <v>31689</v>
      </c>
      <c r="K56" s="117">
        <v>32800.137459999998</v>
      </c>
      <c r="L56" s="228">
        <f>(K56-F56)/F56</f>
        <v>5.3465892275271022E-2</v>
      </c>
      <c r="M56" s="228">
        <f t="shared" si="5"/>
        <v>3.5063822146486102E-2</v>
      </c>
    </row>
    <row r="57" spans="1:14" x14ac:dyDescent="0.15">
      <c r="A57" s="12">
        <v>25</v>
      </c>
      <c r="B57" s="22" t="s">
        <v>120</v>
      </c>
      <c r="C57" s="60"/>
      <c r="D57" s="60"/>
      <c r="E57" s="60"/>
      <c r="F57" s="59"/>
      <c r="G57" s="126"/>
      <c r="H57" s="23">
        <v>47848.09</v>
      </c>
      <c r="I57" s="23">
        <v>32558.51</v>
      </c>
      <c r="J57" s="23">
        <v>13852.13</v>
      </c>
      <c r="K57" s="23">
        <v>31704.11</v>
      </c>
      <c r="L57" s="68"/>
      <c r="M57" s="68">
        <f t="shared" si="5"/>
        <v>1.2887534263683638</v>
      </c>
    </row>
    <row r="58" spans="1:14" x14ac:dyDescent="0.15">
      <c r="A58" s="12">
        <v>26</v>
      </c>
      <c r="B58" s="24" t="s">
        <v>123</v>
      </c>
      <c r="C58" s="69"/>
      <c r="D58" s="69"/>
      <c r="E58" s="69"/>
      <c r="F58" s="69"/>
      <c r="G58" s="95"/>
      <c r="H58" s="25">
        <v>25187.84</v>
      </c>
      <c r="I58" s="25">
        <v>25416.303054</v>
      </c>
      <c r="J58" s="25">
        <v>29010.108558</v>
      </c>
      <c r="K58" s="25">
        <v>26438.85024</v>
      </c>
      <c r="L58" s="75"/>
      <c r="M58" s="75">
        <f t="shared" si="5"/>
        <v>-8.8633184976170482E-2</v>
      </c>
    </row>
    <row r="59" spans="1:14" x14ac:dyDescent="0.15">
      <c r="A59" s="12">
        <v>27</v>
      </c>
      <c r="B59" s="100" t="s">
        <v>124</v>
      </c>
      <c r="C59" s="101">
        <v>72255</v>
      </c>
      <c r="D59" s="101">
        <v>65604</v>
      </c>
      <c r="E59" s="101">
        <v>58659</v>
      </c>
      <c r="F59" s="102">
        <v>56351</v>
      </c>
      <c r="G59" s="103">
        <v>62719.363599999997</v>
      </c>
      <c r="H59" s="105">
        <v>39389.800000000003</v>
      </c>
      <c r="I59" s="105">
        <v>21776.228999999999</v>
      </c>
      <c r="J59" s="105">
        <v>6450</v>
      </c>
      <c r="K59" s="105">
        <v>25976.499199999998</v>
      </c>
      <c r="L59" s="104">
        <f>(K59-F59)/F59</f>
        <v>-0.53902327908998959</v>
      </c>
      <c r="M59" s="104">
        <f t="shared" si="5"/>
        <v>3.0273642170542634</v>
      </c>
    </row>
    <row r="60" spans="1:14" x14ac:dyDescent="0.15">
      <c r="A60" s="12">
        <v>28</v>
      </c>
      <c r="B60" s="10" t="s">
        <v>160</v>
      </c>
      <c r="C60" s="56"/>
      <c r="D60" s="56"/>
      <c r="E60" s="56"/>
      <c r="F60" s="20"/>
      <c r="G60" s="58"/>
      <c r="H60" s="127"/>
      <c r="I60" s="127">
        <v>54162.851939778899</v>
      </c>
      <c r="J60" s="127">
        <v>43564.74</v>
      </c>
      <c r="K60" s="127">
        <v>25693.71</v>
      </c>
      <c r="L60" s="130"/>
      <c r="M60" s="130">
        <f t="shared" si="5"/>
        <v>-0.41021775867364296</v>
      </c>
      <c r="N60" s="28" t="s">
        <v>197</v>
      </c>
    </row>
    <row r="61" spans="1:14" x14ac:dyDescent="0.15">
      <c r="A61" s="12">
        <v>29</v>
      </c>
      <c r="B61" s="24" t="s">
        <v>118</v>
      </c>
      <c r="C61" s="69"/>
      <c r="D61" s="69"/>
      <c r="E61" s="69"/>
      <c r="F61" s="69"/>
      <c r="G61" s="95"/>
      <c r="H61" s="25">
        <v>24308.1</v>
      </c>
      <c r="I61" s="25">
        <v>25281.200000000001</v>
      </c>
      <c r="J61" s="25">
        <v>26652</v>
      </c>
      <c r="K61" s="25">
        <v>25584.6</v>
      </c>
      <c r="L61" s="75"/>
      <c r="M61" s="75">
        <f t="shared" si="5"/>
        <v>-4.0049527239982043E-2</v>
      </c>
    </row>
    <row r="62" spans="1:14" x14ac:dyDescent="0.15">
      <c r="A62" s="12">
        <v>30</v>
      </c>
      <c r="B62" s="251" t="s">
        <v>288</v>
      </c>
      <c r="C62" s="12"/>
      <c r="K62" s="247">
        <v>23358.42</v>
      </c>
    </row>
    <row r="63" spans="1:14" x14ac:dyDescent="0.15">
      <c r="A63" s="12">
        <v>31</v>
      </c>
      <c r="B63" s="24" t="s">
        <v>102</v>
      </c>
      <c r="C63" s="69"/>
      <c r="D63" s="69"/>
      <c r="E63" s="69"/>
      <c r="F63" s="69"/>
      <c r="G63" s="95"/>
      <c r="H63" s="25">
        <v>18979.55</v>
      </c>
      <c r="I63" s="25">
        <v>20025.679</v>
      </c>
      <c r="J63" s="25">
        <v>26453.508030000001</v>
      </c>
      <c r="K63" s="25">
        <v>22458.483270000001</v>
      </c>
      <c r="L63" s="75"/>
      <c r="M63" s="75"/>
    </row>
    <row r="64" spans="1:14" x14ac:dyDescent="0.15">
      <c r="A64" s="12">
        <v>32</v>
      </c>
      <c r="B64" s="24" t="s">
        <v>22</v>
      </c>
      <c r="C64" s="69">
        <v>8316.3799999999992</v>
      </c>
      <c r="D64" s="69">
        <v>77141.049278780003</v>
      </c>
      <c r="E64" s="69">
        <v>112794</v>
      </c>
      <c r="F64" s="69">
        <v>109260.54221</v>
      </c>
      <c r="G64" s="95">
        <v>100887.6678</v>
      </c>
      <c r="H64" s="25">
        <v>207628.35</v>
      </c>
      <c r="I64" s="25">
        <v>169193.88829999999</v>
      </c>
      <c r="J64" s="25">
        <v>30428.720000000001</v>
      </c>
      <c r="K64" s="25">
        <v>22439.01</v>
      </c>
      <c r="L64" s="75">
        <f>(K64-F64)/F64</f>
        <v>-0.79462842169616943</v>
      </c>
      <c r="M64" s="75">
        <f>(K64-J64)/J64</f>
        <v>-0.26257134706947916</v>
      </c>
    </row>
    <row r="66" spans="2:15" x14ac:dyDescent="0.15">
      <c r="B66" s="10" t="s">
        <v>82</v>
      </c>
      <c r="C66" s="56">
        <v>620000</v>
      </c>
      <c r="D66" s="56">
        <v>390000</v>
      </c>
      <c r="E66" s="56">
        <v>510000</v>
      </c>
      <c r="F66" s="20">
        <v>700000</v>
      </c>
      <c r="G66" s="58">
        <v>520000</v>
      </c>
      <c r="H66" s="127">
        <v>390000</v>
      </c>
      <c r="I66" s="127">
        <v>93400</v>
      </c>
      <c r="J66" s="127" t="s">
        <v>324</v>
      </c>
      <c r="K66" s="252" t="s">
        <v>330</v>
      </c>
      <c r="L66" s="254">
        <v>1</v>
      </c>
      <c r="M66" s="130"/>
      <c r="N66" s="28" t="s">
        <v>200</v>
      </c>
      <c r="O66" s="125" t="s">
        <v>206</v>
      </c>
    </row>
    <row r="67" spans="2:15" x14ac:dyDescent="0.15">
      <c r="B67" s="100" t="s">
        <v>31</v>
      </c>
      <c r="C67" s="101">
        <v>436390.2</v>
      </c>
      <c r="D67" s="101">
        <v>374589.2</v>
      </c>
      <c r="E67" s="101">
        <v>424141.51</v>
      </c>
      <c r="F67" s="102">
        <v>303863.88</v>
      </c>
      <c r="G67" s="103">
        <v>252634.49</v>
      </c>
      <c r="H67" s="105">
        <v>248487.78</v>
      </c>
      <c r="I67" s="248">
        <v>329809.09999999998</v>
      </c>
      <c r="J67" s="248">
        <v>312171.78999999998</v>
      </c>
      <c r="K67" s="249" t="s">
        <v>330</v>
      </c>
      <c r="L67" s="250">
        <v>1</v>
      </c>
      <c r="M67" s="250"/>
    </row>
    <row r="68" spans="2:15" x14ac:dyDescent="0.15">
      <c r="B68" s="22" t="s">
        <v>107</v>
      </c>
      <c r="C68" s="60">
        <v>57000</v>
      </c>
      <c r="D68" s="60">
        <v>71859</v>
      </c>
      <c r="E68" s="60">
        <v>24043</v>
      </c>
      <c r="F68" s="59">
        <v>14671</v>
      </c>
      <c r="G68" s="126">
        <v>16573</v>
      </c>
      <c r="H68" s="23">
        <v>24861</v>
      </c>
      <c r="I68" s="23">
        <v>19971</v>
      </c>
      <c r="J68" s="23">
        <v>2796.05</v>
      </c>
      <c r="K68" s="253" t="s">
        <v>330</v>
      </c>
      <c r="L68" s="224">
        <v>1</v>
      </c>
      <c r="M68" s="68"/>
      <c r="N68" s="125" t="s">
        <v>150</v>
      </c>
    </row>
    <row r="69" spans="2:15" x14ac:dyDescent="0.15">
      <c r="B69" s="19" t="s">
        <v>25</v>
      </c>
      <c r="C69" s="55"/>
      <c r="D69" s="55">
        <v>0</v>
      </c>
      <c r="E69" s="55">
        <v>18565</v>
      </c>
      <c r="F69" s="50">
        <v>14798</v>
      </c>
      <c r="G69" s="57">
        <v>15496.03</v>
      </c>
      <c r="H69" s="50">
        <v>19259.810000000001</v>
      </c>
      <c r="I69" s="57">
        <v>40038.6</v>
      </c>
      <c r="J69" s="57">
        <v>18096.14</v>
      </c>
      <c r="K69" s="57"/>
      <c r="L69" s="129"/>
      <c r="M69" s="129"/>
      <c r="N69" s="28" t="s">
        <v>196</v>
      </c>
    </row>
    <row r="70" spans="2:15" x14ac:dyDescent="0.15">
      <c r="B70" s="24" t="s">
        <v>110</v>
      </c>
      <c r="C70" s="69">
        <v>57600</v>
      </c>
      <c r="D70" s="69">
        <v>41300</v>
      </c>
      <c r="E70" s="69">
        <v>45500</v>
      </c>
      <c r="F70" s="69">
        <v>53181.59</v>
      </c>
      <c r="G70" s="95">
        <v>24433.200000000001</v>
      </c>
      <c r="H70" s="25">
        <v>33823.089999999997</v>
      </c>
      <c r="I70" s="25">
        <v>33038.97</v>
      </c>
      <c r="J70" s="25">
        <v>19622.82</v>
      </c>
      <c r="K70" s="25">
        <v>25584.6</v>
      </c>
      <c r="L70" s="75"/>
      <c r="M70" s="75"/>
    </row>
    <row r="71" spans="2:15" x14ac:dyDescent="0.15">
      <c r="B71" s="19" t="s">
        <v>121</v>
      </c>
      <c r="C71" s="50"/>
      <c r="D71" s="19"/>
      <c r="E71" s="19"/>
      <c r="F71" s="19"/>
      <c r="G71" s="19"/>
      <c r="H71" s="35">
        <v>16460.689999999999</v>
      </c>
      <c r="I71" s="57">
        <v>18704.11</v>
      </c>
      <c r="J71" s="57">
        <v>16805.82</v>
      </c>
      <c r="K71" s="57"/>
      <c r="L71" s="129"/>
      <c r="M71" s="129"/>
      <c r="N71" s="28" t="s">
        <v>195</v>
      </c>
    </row>
    <row r="72" spans="2:15" x14ac:dyDescent="0.15">
      <c r="B72" s="19" t="s">
        <v>101</v>
      </c>
      <c r="C72" s="55">
        <v>51640.63</v>
      </c>
      <c r="D72" s="55">
        <v>47945.63</v>
      </c>
      <c r="E72" s="55">
        <v>54186</v>
      </c>
      <c r="F72" s="50">
        <v>42051</v>
      </c>
      <c r="G72" s="57">
        <v>27407.17</v>
      </c>
      <c r="H72" s="57">
        <v>42907.17</v>
      </c>
      <c r="I72" s="57">
        <v>17203.580000000002</v>
      </c>
      <c r="J72" s="57"/>
      <c r="K72" s="57"/>
      <c r="L72" s="129"/>
      <c r="M72" s="129"/>
    </row>
    <row r="73" spans="2:15" x14ac:dyDescent="0.15">
      <c r="B73" s="19" t="s">
        <v>116</v>
      </c>
      <c r="C73" s="55">
        <v>58349</v>
      </c>
      <c r="D73" s="55">
        <v>54333</v>
      </c>
      <c r="E73" s="55">
        <v>59114</v>
      </c>
      <c r="F73" s="50">
        <v>57402.9</v>
      </c>
      <c r="G73" s="57">
        <v>63225.7</v>
      </c>
      <c r="H73" s="57">
        <v>53644.1</v>
      </c>
      <c r="I73" s="57">
        <v>15843.6</v>
      </c>
      <c r="J73" s="57"/>
      <c r="K73" s="57"/>
      <c r="L73" s="129"/>
      <c r="M73" s="129"/>
    </row>
    <row r="74" spans="2:15" x14ac:dyDescent="0.15">
      <c r="B74" s="19" t="s">
        <v>163</v>
      </c>
      <c r="C74" s="55"/>
      <c r="D74" s="55"/>
      <c r="E74" s="55"/>
      <c r="F74" s="50"/>
      <c r="G74" s="57"/>
      <c r="H74" s="57"/>
      <c r="I74" s="57">
        <v>15734.29012</v>
      </c>
      <c r="J74" s="57">
        <v>18058.504799999999</v>
      </c>
      <c r="K74" s="57"/>
      <c r="L74" s="129"/>
      <c r="M74" s="129"/>
      <c r="N74" s="28" t="s">
        <v>196</v>
      </c>
    </row>
    <row r="75" spans="2:15" x14ac:dyDescent="0.15">
      <c r="B75" s="24" t="s">
        <v>105</v>
      </c>
      <c r="C75" s="69">
        <v>8684</v>
      </c>
      <c r="D75" s="69">
        <v>13855</v>
      </c>
      <c r="E75" s="69">
        <v>15210</v>
      </c>
      <c r="F75" s="69">
        <v>15807.389219999999</v>
      </c>
      <c r="G75" s="95">
        <v>17646.71832</v>
      </c>
      <c r="H75" s="25">
        <v>17952.906299999999</v>
      </c>
      <c r="I75" s="25">
        <v>14975.1</v>
      </c>
      <c r="J75" s="25">
        <v>13716.2162116051</v>
      </c>
      <c r="K75" s="25"/>
      <c r="L75" s="75"/>
      <c r="M75" s="75"/>
    </row>
    <row r="76" spans="2:15" x14ac:dyDescent="0.15">
      <c r="B76" s="24" t="s">
        <v>7</v>
      </c>
      <c r="C76" s="69"/>
      <c r="D76" s="69"/>
      <c r="E76" s="69"/>
      <c r="F76" s="69"/>
      <c r="G76" s="95"/>
      <c r="H76" s="25">
        <v>83781.509999999995</v>
      </c>
      <c r="I76" s="25">
        <v>14885.96024</v>
      </c>
      <c r="J76" s="25">
        <v>25000</v>
      </c>
      <c r="K76" s="25"/>
      <c r="L76" s="75"/>
      <c r="M76" s="75"/>
    </row>
    <row r="77" spans="2:15" x14ac:dyDescent="0.15">
      <c r="B77" s="24" t="s">
        <v>106</v>
      </c>
      <c r="C77" s="70"/>
      <c r="D77" s="24"/>
      <c r="E77" s="24"/>
      <c r="F77" s="24"/>
      <c r="G77" s="24"/>
      <c r="H77" s="85">
        <v>23510.87</v>
      </c>
      <c r="I77" s="25">
        <v>13898.277</v>
      </c>
      <c r="J77" s="25">
        <v>13467.195</v>
      </c>
      <c r="K77" s="25"/>
      <c r="L77" s="75"/>
      <c r="M77" s="75"/>
    </row>
    <row r="78" spans="2:15" x14ac:dyDescent="0.15">
      <c r="B78" s="3" t="s">
        <v>125</v>
      </c>
      <c r="C78" s="39">
        <v>10154.01</v>
      </c>
      <c r="D78" s="39">
        <v>11719.7</v>
      </c>
      <c r="E78" s="39">
        <v>10755.93</v>
      </c>
      <c r="F78" s="78">
        <v>9831.8772000000008</v>
      </c>
      <c r="G78" s="67" t="s">
        <v>62</v>
      </c>
      <c r="H78" s="62"/>
      <c r="I78" s="117">
        <v>13229</v>
      </c>
      <c r="J78" s="117">
        <v>13093</v>
      </c>
      <c r="K78" s="117"/>
      <c r="L78" s="112"/>
      <c r="M78" s="112"/>
    </row>
    <row r="79" spans="2:15" x14ac:dyDescent="0.15">
      <c r="B79" s="24" t="s">
        <v>134</v>
      </c>
      <c r="C79" s="69">
        <v>10988</v>
      </c>
      <c r="D79" s="69">
        <v>10170</v>
      </c>
      <c r="E79" s="69">
        <v>8496</v>
      </c>
      <c r="F79" s="69">
        <v>9400</v>
      </c>
      <c r="G79" s="95">
        <v>9485.8870000000006</v>
      </c>
      <c r="H79" s="25">
        <v>13591.642174000001</v>
      </c>
      <c r="I79" s="25">
        <v>12198.268600208999</v>
      </c>
      <c r="J79" s="25">
        <v>10866.315386333101</v>
      </c>
      <c r="K79" s="25"/>
      <c r="L79" s="75"/>
      <c r="M79" s="75"/>
    </row>
    <row r="80" spans="2:15" x14ac:dyDescent="0.15">
      <c r="B80" s="10" t="s">
        <v>129</v>
      </c>
      <c r="C80" s="56"/>
      <c r="D80" s="56"/>
      <c r="E80" s="56"/>
      <c r="F80" s="20"/>
      <c r="G80" s="58"/>
      <c r="H80" s="127"/>
      <c r="I80" s="127">
        <v>12081.55</v>
      </c>
      <c r="J80" s="127">
        <v>24706.05</v>
      </c>
      <c r="K80" s="127"/>
      <c r="L80" s="130"/>
      <c r="M80" s="130"/>
    </row>
    <row r="81" spans="2:13" x14ac:dyDescent="0.15">
      <c r="B81" s="24" t="s">
        <v>165</v>
      </c>
      <c r="C81" s="69"/>
      <c r="D81" s="69"/>
      <c r="E81" s="69"/>
      <c r="F81" s="69"/>
      <c r="G81" s="95"/>
      <c r="H81" s="25"/>
      <c r="I81" s="25">
        <v>10900</v>
      </c>
      <c r="J81" s="25">
        <v>17000</v>
      </c>
      <c r="K81" s="25"/>
      <c r="L81" s="75"/>
      <c r="M81" s="75"/>
    </row>
    <row r="82" spans="2:13" x14ac:dyDescent="0.15">
      <c r="B82" s="24" t="s">
        <v>122</v>
      </c>
      <c r="C82" s="69">
        <v>9461</v>
      </c>
      <c r="D82" s="69">
        <v>11987.553400000001</v>
      </c>
      <c r="E82" s="69">
        <v>9400.6679999999997</v>
      </c>
      <c r="F82" s="69">
        <v>16796.810000000001</v>
      </c>
      <c r="G82" s="95">
        <v>21282.36</v>
      </c>
      <c r="H82" s="25">
        <v>22402.5</v>
      </c>
      <c r="I82" s="25">
        <v>10717.480108969999</v>
      </c>
      <c r="J82" s="25">
        <v>12027</v>
      </c>
      <c r="K82" s="25"/>
      <c r="L82" s="75"/>
      <c r="M82" s="75"/>
    </row>
    <row r="83" spans="2:13" x14ac:dyDescent="0.15">
      <c r="B83" s="24" t="s">
        <v>128</v>
      </c>
      <c r="C83" s="69">
        <v>7347</v>
      </c>
      <c r="D83" s="69">
        <v>41300</v>
      </c>
      <c r="E83" s="69">
        <v>7066</v>
      </c>
      <c r="F83" s="69">
        <v>14096.24</v>
      </c>
      <c r="G83" s="95">
        <v>14096.24</v>
      </c>
      <c r="H83" s="25">
        <v>11569.03</v>
      </c>
      <c r="I83" s="25">
        <v>9284.2763427499995</v>
      </c>
      <c r="J83" s="25">
        <v>9719</v>
      </c>
      <c r="K83" s="25"/>
      <c r="L83" s="75"/>
      <c r="M83" s="75"/>
    </row>
    <row r="84" spans="2:13" x14ac:dyDescent="0.15">
      <c r="B84" s="19" t="s">
        <v>130</v>
      </c>
      <c r="C84" s="55">
        <v>9642.2000000000007</v>
      </c>
      <c r="D84" s="55">
        <v>9553.01</v>
      </c>
      <c r="E84" s="55">
        <v>10194.65</v>
      </c>
      <c r="F84" s="50">
        <v>9147.93</v>
      </c>
      <c r="G84" s="57">
        <v>9236.27</v>
      </c>
      <c r="H84" s="57">
        <v>9202.69</v>
      </c>
      <c r="I84" s="57">
        <v>8986</v>
      </c>
      <c r="J84" s="57">
        <v>9676.94</v>
      </c>
      <c r="K84" s="57"/>
      <c r="L84" s="129"/>
      <c r="M84" s="129"/>
    </row>
    <row r="85" spans="2:13" x14ac:dyDescent="0.15">
      <c r="B85" s="24" t="s">
        <v>166</v>
      </c>
      <c r="C85" s="69"/>
      <c r="D85" s="69"/>
      <c r="E85" s="69"/>
      <c r="F85" s="69"/>
      <c r="G85" s="95"/>
      <c r="H85" s="25"/>
      <c r="I85" s="25">
        <v>8573.3566340510406</v>
      </c>
      <c r="J85" s="25">
        <v>9638.3083172708994</v>
      </c>
      <c r="K85" s="25"/>
      <c r="L85" s="75"/>
      <c r="M85" s="75"/>
    </row>
    <row r="86" spans="2:13" x14ac:dyDescent="0.15">
      <c r="B86" s="118" t="s">
        <v>167</v>
      </c>
      <c r="C86" s="3"/>
      <c r="D86" s="55"/>
      <c r="E86" s="55"/>
      <c r="F86" s="50"/>
      <c r="G86" s="57"/>
      <c r="H86" s="57"/>
      <c r="I86" s="57">
        <v>8410</v>
      </c>
      <c r="J86" s="57">
        <v>7990</v>
      </c>
      <c r="K86" s="57"/>
      <c r="L86" s="129"/>
      <c r="M86" s="129"/>
    </row>
    <row r="87" spans="2:13" x14ac:dyDescent="0.15">
      <c r="B87" s="19" t="s">
        <v>168</v>
      </c>
      <c r="C87" s="55"/>
      <c r="D87" s="55"/>
      <c r="E87" s="55"/>
      <c r="F87" s="50"/>
      <c r="G87" s="57"/>
      <c r="H87" s="57"/>
      <c r="I87" s="57">
        <v>7375.05</v>
      </c>
      <c r="J87" s="57"/>
      <c r="K87" s="57"/>
      <c r="L87" s="129"/>
      <c r="M87" s="129"/>
    </row>
    <row r="88" spans="2:13" x14ac:dyDescent="0.15">
      <c r="B88" s="100" t="s">
        <v>114</v>
      </c>
      <c r="C88" s="101"/>
      <c r="D88" s="101"/>
      <c r="E88" s="101"/>
      <c r="F88" s="102"/>
      <c r="G88" s="103"/>
      <c r="H88" s="105">
        <v>8066.79</v>
      </c>
      <c r="I88" s="105">
        <v>7354.6</v>
      </c>
      <c r="J88" s="105"/>
      <c r="K88" s="105"/>
      <c r="L88" s="104"/>
      <c r="M88" s="104"/>
    </row>
    <row r="89" spans="2:13" x14ac:dyDescent="0.15">
      <c r="B89" s="24" t="s">
        <v>126</v>
      </c>
      <c r="C89" s="69">
        <v>12780</v>
      </c>
      <c r="D89" s="69">
        <v>15030</v>
      </c>
      <c r="E89" s="69">
        <v>16020</v>
      </c>
      <c r="F89" s="69">
        <v>18090</v>
      </c>
      <c r="G89" s="95">
        <v>19311.815549999999</v>
      </c>
      <c r="H89" s="25">
        <v>19320.54314396</v>
      </c>
      <c r="I89" s="25">
        <v>7251.2241412599997</v>
      </c>
      <c r="J89" s="25"/>
      <c r="K89" s="25"/>
      <c r="L89" s="75"/>
      <c r="M89" s="75"/>
    </row>
    <row r="90" spans="2:13" x14ac:dyDescent="0.15">
      <c r="B90" s="22" t="s">
        <v>169</v>
      </c>
      <c r="C90" s="60"/>
      <c r="D90" s="60"/>
      <c r="E90" s="60"/>
      <c r="F90" s="59"/>
      <c r="G90" s="126"/>
      <c r="H90" s="23"/>
      <c r="I90" s="23">
        <v>6893.1887900000002</v>
      </c>
      <c r="J90" s="23"/>
      <c r="K90" s="23"/>
      <c r="L90" s="68"/>
      <c r="M90" s="68"/>
    </row>
    <row r="91" spans="2:13" x14ac:dyDescent="0.15">
      <c r="B91" s="10" t="s">
        <v>170</v>
      </c>
      <c r="C91" s="56"/>
      <c r="D91" s="56"/>
      <c r="E91" s="56"/>
      <c r="F91" s="20"/>
      <c r="G91" s="58"/>
      <c r="H91" s="127"/>
      <c r="I91" s="127">
        <v>6761.1334699999998</v>
      </c>
      <c r="J91" s="127"/>
      <c r="K91" s="127"/>
      <c r="L91" s="130"/>
      <c r="M91" s="130"/>
    </row>
    <row r="92" spans="2:13" x14ac:dyDescent="0.15">
      <c r="B92" s="22" t="s">
        <v>173</v>
      </c>
      <c r="C92" s="60"/>
      <c r="D92" s="60"/>
      <c r="E92" s="60"/>
      <c r="F92" s="59"/>
      <c r="G92" s="126"/>
      <c r="H92" s="23"/>
      <c r="I92" s="23">
        <v>6564.8102699999999</v>
      </c>
      <c r="J92" s="23"/>
      <c r="K92" s="23"/>
      <c r="L92" s="68"/>
      <c r="M92" s="68"/>
    </row>
    <row r="93" spans="2:13" x14ac:dyDescent="0.15">
      <c r="B93" s="24" t="s">
        <v>171</v>
      </c>
      <c r="C93" s="69"/>
      <c r="D93" s="69"/>
      <c r="E93" s="69"/>
      <c r="F93" s="69"/>
      <c r="G93" s="95"/>
      <c r="H93" s="25"/>
      <c r="I93" s="25">
        <v>6453.9880468000001</v>
      </c>
      <c r="J93" s="25"/>
      <c r="K93" s="25"/>
      <c r="L93" s="75"/>
      <c r="M93" s="75"/>
    </row>
    <row r="94" spans="2:13" x14ac:dyDescent="0.15">
      <c r="B94" s="22" t="s">
        <v>174</v>
      </c>
      <c r="C94" s="60"/>
      <c r="D94" s="60"/>
      <c r="E94" s="60"/>
      <c r="F94" s="59"/>
      <c r="G94" s="126"/>
      <c r="H94" s="23"/>
      <c r="I94" s="23">
        <v>6123.2</v>
      </c>
      <c r="J94" s="23"/>
      <c r="K94" s="23"/>
      <c r="L94" s="68"/>
      <c r="M94" s="68"/>
    </row>
    <row r="95" spans="2:13" x14ac:dyDescent="0.15">
      <c r="B95" s="19" t="s">
        <v>132</v>
      </c>
      <c r="C95" s="55">
        <v>10369.11</v>
      </c>
      <c r="D95" s="55">
        <v>710</v>
      </c>
      <c r="E95" s="55">
        <v>9438</v>
      </c>
      <c r="F95" s="50">
        <v>9610</v>
      </c>
      <c r="G95" s="57">
        <v>6980</v>
      </c>
      <c r="H95" s="57"/>
      <c r="I95" s="57">
        <v>5910</v>
      </c>
      <c r="J95" s="57"/>
      <c r="K95" s="57"/>
      <c r="L95" s="129"/>
      <c r="M95" s="129"/>
    </row>
    <row r="96" spans="2:13" x14ac:dyDescent="0.15">
      <c r="B96" s="118" t="s">
        <v>177</v>
      </c>
      <c r="C96" s="3"/>
      <c r="D96" s="78"/>
      <c r="E96" s="39"/>
      <c r="F96" s="3"/>
      <c r="G96" s="128"/>
      <c r="H96" s="128"/>
      <c r="I96" s="117">
        <v>5680</v>
      </c>
      <c r="J96" s="117"/>
      <c r="K96" s="117"/>
      <c r="L96" s="3"/>
      <c r="M96" s="3"/>
    </row>
    <row r="97" spans="2:14" x14ac:dyDescent="0.15">
      <c r="B97" s="24" t="s">
        <v>178</v>
      </c>
      <c r="C97" s="69"/>
      <c r="D97" s="69"/>
      <c r="E97" s="69"/>
      <c r="F97" s="69"/>
      <c r="G97" s="95"/>
      <c r="H97" s="25"/>
      <c r="I97" s="25">
        <v>5443.6134365500002</v>
      </c>
      <c r="J97" s="25"/>
      <c r="K97" s="25"/>
      <c r="L97" s="75"/>
      <c r="M97" s="75"/>
    </row>
    <row r="98" spans="2:14" x14ac:dyDescent="0.15">
      <c r="B98" s="118" t="s">
        <v>179</v>
      </c>
      <c r="C98" s="3"/>
      <c r="D98" s="78"/>
      <c r="E98" s="39"/>
      <c r="F98" s="3"/>
      <c r="G98" s="128"/>
      <c r="H98" s="128"/>
      <c r="I98" s="117">
        <v>5059.58</v>
      </c>
      <c r="J98" s="117"/>
      <c r="K98" s="117"/>
      <c r="L98" s="3"/>
      <c r="M98" s="3"/>
    </row>
    <row r="99" spans="2:14" x14ac:dyDescent="0.15">
      <c r="B99" s="19" t="s">
        <v>180</v>
      </c>
      <c r="C99" s="55"/>
      <c r="D99" s="55"/>
      <c r="E99" s="55"/>
      <c r="F99" s="50"/>
      <c r="G99" s="57"/>
      <c r="H99" s="57"/>
      <c r="I99" s="57">
        <v>5042.33</v>
      </c>
      <c r="J99" s="57"/>
      <c r="K99" s="57"/>
      <c r="L99" s="129"/>
      <c r="M99" s="129"/>
    </row>
    <row r="100" spans="2:14" x14ac:dyDescent="0.15">
      <c r="B100" s="100" t="s">
        <v>181</v>
      </c>
      <c r="C100" s="101"/>
      <c r="D100" s="101"/>
      <c r="E100" s="101"/>
      <c r="F100" s="102"/>
      <c r="G100" s="103"/>
      <c r="H100" s="105"/>
      <c r="I100" s="100">
        <v>4970</v>
      </c>
      <c r="J100" s="100"/>
      <c r="K100" s="100"/>
      <c r="L100" s="104"/>
      <c r="M100" s="104"/>
    </row>
    <row r="101" spans="2:14" x14ac:dyDescent="0.15">
      <c r="B101" s="24" t="s">
        <v>182</v>
      </c>
      <c r="C101" s="69"/>
      <c r="D101" s="69"/>
      <c r="E101" s="69"/>
      <c r="F101" s="69"/>
      <c r="G101" s="95"/>
      <c r="H101" s="25"/>
      <c r="I101" s="25">
        <v>4947.12</v>
      </c>
      <c r="J101" s="25"/>
      <c r="K101" s="25"/>
      <c r="L101" s="75"/>
      <c r="M101" s="75"/>
    </row>
    <row r="102" spans="2:14" x14ac:dyDescent="0.15">
      <c r="B102" s="19" t="s">
        <v>133</v>
      </c>
      <c r="C102" s="55">
        <v>12056</v>
      </c>
      <c r="D102" s="55">
        <v>10165.4</v>
      </c>
      <c r="E102" s="55">
        <v>8439</v>
      </c>
      <c r="F102" s="50">
        <v>9935.24</v>
      </c>
      <c r="G102" s="57">
        <v>11508</v>
      </c>
      <c r="H102" s="57"/>
      <c r="I102" s="57">
        <v>4658</v>
      </c>
      <c r="J102" s="57"/>
      <c r="K102" s="57"/>
      <c r="L102" s="129"/>
      <c r="M102" s="129"/>
    </row>
    <row r="103" spans="2:14" x14ac:dyDescent="0.15">
      <c r="B103" s="24" t="s">
        <v>183</v>
      </c>
      <c r="C103" s="69"/>
      <c r="D103" s="69"/>
      <c r="E103" s="69"/>
      <c r="F103" s="69"/>
      <c r="G103" s="95"/>
      <c r="H103" s="25"/>
      <c r="I103" s="25">
        <v>4398.41</v>
      </c>
      <c r="J103" s="25"/>
      <c r="K103" s="25"/>
      <c r="L103" s="75"/>
      <c r="M103" s="75"/>
    </row>
    <row r="104" spans="2:14" x14ac:dyDescent="0.15">
      <c r="B104" s="22" t="s">
        <v>184</v>
      </c>
      <c r="C104" s="60"/>
      <c r="D104" s="60"/>
      <c r="E104" s="60"/>
      <c r="F104" s="59"/>
      <c r="G104" s="126"/>
      <c r="H104" s="23"/>
      <c r="I104" s="23">
        <v>4304.88</v>
      </c>
      <c r="J104" s="23"/>
      <c r="K104" s="23"/>
      <c r="L104" s="68"/>
      <c r="M104" s="68"/>
    </row>
    <row r="105" spans="2:14" ht="12" customHeight="1" x14ac:dyDescent="0.2">
      <c r="B105" s="24" t="s">
        <v>117</v>
      </c>
      <c r="C105" s="24"/>
      <c r="D105" s="24">
        <v>3300</v>
      </c>
      <c r="E105" s="24">
        <v>14000</v>
      </c>
      <c r="F105" s="24">
        <v>14549.69</v>
      </c>
      <c r="G105" s="24">
        <v>4400</v>
      </c>
      <c r="H105" s="24"/>
      <c r="I105" s="25">
        <v>4251.0414208000002</v>
      </c>
      <c r="J105" s="25">
        <v>12561.35</v>
      </c>
      <c r="K105" s="25"/>
      <c r="L105" s="24"/>
      <c r="M105" s="24"/>
      <c r="N105" s="43"/>
    </row>
    <row r="106" spans="2:14" ht="12" customHeight="1" x14ac:dyDescent="0.2">
      <c r="B106" s="24" t="s">
        <v>185</v>
      </c>
      <c r="C106" s="69"/>
      <c r="D106" s="69"/>
      <c r="E106" s="69"/>
      <c r="F106" s="69"/>
      <c r="G106" s="95"/>
      <c r="H106" s="25"/>
      <c r="I106" s="25">
        <v>4149.93</v>
      </c>
      <c r="J106" s="25"/>
      <c r="K106" s="25"/>
      <c r="L106" s="75"/>
      <c r="M106" s="75"/>
      <c r="N106" s="43"/>
    </row>
    <row r="107" spans="2:14" ht="12" customHeight="1" x14ac:dyDescent="0.2">
      <c r="B107" s="19" t="s">
        <v>186</v>
      </c>
      <c r="C107" s="55"/>
      <c r="D107" s="55"/>
      <c r="E107" s="55"/>
      <c r="F107" s="50"/>
      <c r="G107" s="57"/>
      <c r="H107" s="57"/>
      <c r="I107" s="57">
        <v>4094.41</v>
      </c>
      <c r="J107" s="57"/>
      <c r="K107" s="57"/>
      <c r="L107" s="129"/>
      <c r="M107" s="129"/>
      <c r="N107" s="43"/>
    </row>
    <row r="108" spans="2:14" ht="12" customHeight="1" x14ac:dyDescent="0.2">
      <c r="B108" s="24" t="s">
        <v>187</v>
      </c>
      <c r="C108" s="69"/>
      <c r="D108" s="69"/>
      <c r="E108" s="69"/>
      <c r="F108" s="69"/>
      <c r="G108" s="95"/>
      <c r="H108" s="25"/>
      <c r="I108" s="25">
        <v>3989.4560000000001</v>
      </c>
      <c r="J108" s="25"/>
      <c r="K108" s="25"/>
      <c r="L108" s="75"/>
      <c r="M108" s="75"/>
      <c r="N108" s="43"/>
    </row>
    <row r="109" spans="2:14" ht="12" customHeight="1" x14ac:dyDescent="0.2">
      <c r="B109" s="100" t="s">
        <v>207</v>
      </c>
      <c r="C109" s="101"/>
      <c r="D109" s="101"/>
      <c r="E109" s="101"/>
      <c r="F109" s="102"/>
      <c r="G109" s="103"/>
      <c r="H109" s="105"/>
      <c r="I109" s="100">
        <v>3969.2094999999999</v>
      </c>
      <c r="J109" s="100"/>
      <c r="K109" s="100"/>
      <c r="L109" s="104"/>
      <c r="M109" s="104"/>
      <c r="N109" s="43"/>
    </row>
    <row r="110" spans="2:14" ht="12" customHeight="1" x14ac:dyDescent="0.2">
      <c r="B110" s="19" t="s">
        <v>208</v>
      </c>
      <c r="C110" s="55"/>
      <c r="D110" s="55"/>
      <c r="E110" s="55"/>
      <c r="F110" s="50"/>
      <c r="G110" s="57"/>
      <c r="H110" s="57"/>
      <c r="I110" s="57">
        <v>3765.37</v>
      </c>
      <c r="J110" s="57"/>
      <c r="K110" s="57"/>
      <c r="L110" s="129"/>
      <c r="M110" s="129"/>
      <c r="N110" s="43"/>
    </row>
    <row r="111" spans="2:14" ht="12" customHeight="1" x14ac:dyDescent="0.2">
      <c r="B111" s="19" t="s">
        <v>209</v>
      </c>
      <c r="C111" s="55"/>
      <c r="D111" s="55"/>
      <c r="E111" s="55"/>
      <c r="F111" s="50"/>
      <c r="G111" s="57"/>
      <c r="H111" s="57"/>
      <c r="I111" s="57">
        <v>3476.2441800000001</v>
      </c>
      <c r="J111" s="57"/>
      <c r="K111" s="57"/>
      <c r="L111" s="129"/>
      <c r="M111" s="129"/>
      <c r="N111" s="43"/>
    </row>
    <row r="112" spans="2:14" x14ac:dyDescent="0.15">
      <c r="B112" s="24" t="s">
        <v>210</v>
      </c>
      <c r="C112" s="69"/>
      <c r="D112" s="69"/>
      <c r="E112" s="69"/>
      <c r="F112" s="69"/>
      <c r="G112" s="95"/>
      <c r="H112" s="25"/>
      <c r="I112" s="25">
        <v>3370.4079999999999</v>
      </c>
      <c r="J112" s="25"/>
      <c r="K112" s="25"/>
      <c r="L112" s="75"/>
      <c r="M112" s="75"/>
    </row>
    <row r="113" spans="2:14" x14ac:dyDescent="0.15">
      <c r="B113" s="24" t="s">
        <v>188</v>
      </c>
      <c r="C113" s="69"/>
      <c r="D113" s="69"/>
      <c r="E113" s="69"/>
      <c r="F113" s="69"/>
      <c r="G113" s="95"/>
      <c r="H113" s="25"/>
      <c r="I113" s="25">
        <v>3352.92</v>
      </c>
      <c r="J113" s="25"/>
      <c r="K113" s="25"/>
      <c r="L113" s="75"/>
      <c r="M113" s="75"/>
    </row>
    <row r="114" spans="2:14" x14ac:dyDescent="0.15">
      <c r="B114" s="24" t="s">
        <v>189</v>
      </c>
      <c r="C114" s="69"/>
      <c r="D114" s="69"/>
      <c r="E114" s="69"/>
      <c r="F114" s="69"/>
      <c r="G114" s="95"/>
      <c r="H114" s="25"/>
      <c r="I114" s="25">
        <v>3330.8</v>
      </c>
      <c r="J114" s="25"/>
      <c r="K114" s="25"/>
      <c r="L114" s="75"/>
      <c r="M114" s="75"/>
    </row>
    <row r="115" spans="2:14" x14ac:dyDescent="0.15">
      <c r="B115" s="3" t="s">
        <v>131</v>
      </c>
      <c r="C115" s="39">
        <v>7592.64</v>
      </c>
      <c r="D115" s="39">
        <v>6951.39</v>
      </c>
      <c r="E115" s="39">
        <v>1600.7159999999999</v>
      </c>
      <c r="F115" s="78">
        <v>6425.2402000000002</v>
      </c>
      <c r="G115" s="67" t="s">
        <v>62</v>
      </c>
      <c r="H115" s="62"/>
      <c r="I115" s="117">
        <v>3326</v>
      </c>
      <c r="J115" s="117"/>
      <c r="K115" s="117"/>
      <c r="L115" s="4"/>
      <c r="M115" s="4"/>
    </row>
    <row r="116" spans="2:14" x14ac:dyDescent="0.15">
      <c r="B116" s="22" t="s">
        <v>146</v>
      </c>
      <c r="C116" s="60">
        <v>35038</v>
      </c>
      <c r="D116" s="60">
        <v>20204</v>
      </c>
      <c r="E116" s="60">
        <v>8296</v>
      </c>
      <c r="F116" s="59">
        <v>14790</v>
      </c>
      <c r="G116" s="126">
        <v>6103</v>
      </c>
      <c r="H116" s="23">
        <v>7200</v>
      </c>
      <c r="I116" s="23">
        <v>3313.9810000000002</v>
      </c>
      <c r="J116" s="23">
        <v>11540.915000000001</v>
      </c>
      <c r="K116" s="23"/>
      <c r="L116" s="68"/>
      <c r="M116" s="68"/>
    </row>
    <row r="117" spans="2:14" x14ac:dyDescent="0.15">
      <c r="B117" s="24" t="s">
        <v>190</v>
      </c>
      <c r="C117" s="69"/>
      <c r="D117" s="69"/>
      <c r="E117" s="69"/>
      <c r="F117" s="69"/>
      <c r="G117" s="95"/>
      <c r="H117" s="25"/>
      <c r="I117" s="25">
        <v>3238.355</v>
      </c>
      <c r="J117" s="25"/>
      <c r="K117" s="25"/>
      <c r="L117" s="75"/>
      <c r="M117" s="75"/>
    </row>
    <row r="118" spans="2:14" x14ac:dyDescent="0.15">
      <c r="B118" s="19" t="s">
        <v>211</v>
      </c>
      <c r="C118" s="55"/>
      <c r="D118" s="55"/>
      <c r="E118" s="55"/>
      <c r="F118" s="50"/>
      <c r="G118" s="57"/>
      <c r="H118" s="57"/>
      <c r="I118" s="57">
        <v>3217.463616</v>
      </c>
      <c r="J118" s="57"/>
      <c r="K118" s="57"/>
      <c r="L118" s="129"/>
      <c r="M118" s="129"/>
    </row>
    <row r="119" spans="2:14" x14ac:dyDescent="0.15">
      <c r="B119" s="19" t="s">
        <v>212</v>
      </c>
      <c r="C119" s="55"/>
      <c r="D119" s="55"/>
      <c r="E119" s="55"/>
      <c r="F119" s="50"/>
      <c r="G119" s="57"/>
      <c r="H119" s="57"/>
      <c r="I119" s="57">
        <v>3163.28</v>
      </c>
      <c r="J119" s="57"/>
      <c r="K119" s="57"/>
      <c r="L119" s="129"/>
      <c r="M119" s="129"/>
    </row>
    <row r="120" spans="2:14" x14ac:dyDescent="0.15">
      <c r="B120" s="24" t="s">
        <v>213</v>
      </c>
      <c r="C120" s="69"/>
      <c r="D120" s="69"/>
      <c r="E120" s="69"/>
      <c r="F120" s="69"/>
      <c r="G120" s="95"/>
      <c r="H120" s="25"/>
      <c r="I120" s="25">
        <v>3141</v>
      </c>
      <c r="J120" s="25"/>
      <c r="K120" s="25"/>
      <c r="L120" s="75"/>
      <c r="M120" s="75"/>
    </row>
    <row r="121" spans="2:14" x14ac:dyDescent="0.15">
      <c r="B121" s="24" t="s">
        <v>214</v>
      </c>
      <c r="C121" s="69"/>
      <c r="D121" s="69"/>
      <c r="E121" s="69"/>
      <c r="F121" s="69"/>
      <c r="G121" s="95"/>
      <c r="H121" s="25"/>
      <c r="I121" s="25">
        <v>3100.0095999999999</v>
      </c>
      <c r="J121" s="25"/>
      <c r="K121" s="25"/>
      <c r="L121" s="75"/>
      <c r="M121" s="75"/>
    </row>
    <row r="122" spans="2:14" x14ac:dyDescent="0.15">
      <c r="B122" s="56" t="s">
        <v>148</v>
      </c>
      <c r="C122" s="56"/>
      <c r="D122" s="56"/>
      <c r="E122" s="56"/>
      <c r="F122" s="56"/>
      <c r="G122" s="56"/>
      <c r="H122" s="56">
        <v>3400</v>
      </c>
      <c r="I122" s="56">
        <v>3017.7</v>
      </c>
      <c r="J122" s="56"/>
      <c r="K122" s="56"/>
      <c r="L122" s="56"/>
      <c r="M122" s="9"/>
    </row>
    <row r="123" spans="2:14" x14ac:dyDescent="0.15">
      <c r="B123" s="22" t="s">
        <v>75</v>
      </c>
      <c r="C123" s="60">
        <v>57142.2</v>
      </c>
      <c r="D123" s="60">
        <v>63308.29</v>
      </c>
      <c r="E123" s="60">
        <v>64133.5</v>
      </c>
      <c r="F123" s="59">
        <v>61128.080999999998</v>
      </c>
      <c r="G123" s="126">
        <v>11937.60269</v>
      </c>
      <c r="H123" s="23">
        <v>7867.6298999999999</v>
      </c>
      <c r="I123" s="23">
        <v>3003.2991999999999</v>
      </c>
      <c r="J123" s="23"/>
      <c r="K123" s="23"/>
      <c r="L123" s="68"/>
      <c r="M123" s="68"/>
      <c r="N123" s="125" t="s">
        <v>201</v>
      </c>
    </row>
    <row r="124" spans="2:14" x14ac:dyDescent="0.15">
      <c r="B124" s="118" t="s">
        <v>215</v>
      </c>
      <c r="C124" s="3"/>
      <c r="D124" s="77"/>
      <c r="E124" s="77"/>
      <c r="F124" s="132"/>
      <c r="G124" s="62"/>
      <c r="H124" s="11"/>
      <c r="I124" s="133">
        <v>2996.3359375</v>
      </c>
      <c r="J124" s="133"/>
      <c r="K124" s="133"/>
      <c r="L124" s="112"/>
      <c r="M124" s="112"/>
    </row>
    <row r="125" spans="2:14" x14ac:dyDescent="0.15">
      <c r="B125" s="24" t="s">
        <v>216</v>
      </c>
      <c r="C125" s="69"/>
      <c r="D125" s="69"/>
      <c r="E125" s="69"/>
      <c r="F125" s="69"/>
      <c r="G125" s="95"/>
      <c r="H125" s="25"/>
      <c r="I125" s="25">
        <v>2818.8569090000001</v>
      </c>
      <c r="J125" s="25"/>
      <c r="K125" s="25"/>
      <c r="L125" s="75"/>
      <c r="M125" s="75"/>
    </row>
    <row r="126" spans="2:14" x14ac:dyDescent="0.15">
      <c r="B126" s="24" t="s">
        <v>217</v>
      </c>
      <c r="C126" s="69"/>
      <c r="D126" s="69"/>
      <c r="E126" s="69"/>
      <c r="F126" s="69"/>
      <c r="G126" s="95"/>
      <c r="H126" s="25"/>
      <c r="I126" s="25">
        <v>2790</v>
      </c>
      <c r="J126" s="25">
        <v>9816.1102294921893</v>
      </c>
      <c r="K126" s="25"/>
      <c r="L126" s="75"/>
      <c r="M126" s="75"/>
    </row>
    <row r="127" spans="2:14" x14ac:dyDescent="0.15">
      <c r="B127" s="100" t="s">
        <v>218</v>
      </c>
      <c r="C127" s="101"/>
      <c r="D127" s="101"/>
      <c r="E127" s="101"/>
      <c r="F127" s="102"/>
      <c r="G127" s="103"/>
      <c r="H127" s="105"/>
      <c r="I127" s="100">
        <v>2740</v>
      </c>
      <c r="J127" s="100"/>
      <c r="K127" s="100"/>
      <c r="L127" s="104"/>
      <c r="M127" s="104"/>
    </row>
    <row r="128" spans="2:14" x14ac:dyDescent="0.15">
      <c r="B128" s="19" t="s">
        <v>219</v>
      </c>
      <c r="C128" s="55"/>
      <c r="D128" s="55"/>
      <c r="E128" s="55"/>
      <c r="F128" s="50"/>
      <c r="G128" s="57"/>
      <c r="H128" s="57"/>
      <c r="I128" s="57">
        <v>2669.78</v>
      </c>
      <c r="J128" s="57"/>
      <c r="K128" s="57"/>
      <c r="L128" s="129"/>
      <c r="M128" s="129"/>
    </row>
    <row r="129" spans="2:13" x14ac:dyDescent="0.15">
      <c r="B129" s="19" t="s">
        <v>220</v>
      </c>
      <c r="C129" s="55"/>
      <c r="D129" s="55"/>
      <c r="E129" s="55"/>
      <c r="F129" s="50"/>
      <c r="G129" s="57"/>
      <c r="H129" s="57"/>
      <c r="I129" s="57">
        <v>2669.75</v>
      </c>
      <c r="J129" s="57"/>
      <c r="K129" s="57"/>
      <c r="L129" s="129"/>
      <c r="M129" s="129"/>
    </row>
    <row r="130" spans="2:13" x14ac:dyDescent="0.15">
      <c r="B130" s="24" t="s">
        <v>221</v>
      </c>
      <c r="C130" s="69"/>
      <c r="D130" s="69"/>
      <c r="E130" s="69"/>
      <c r="F130" s="69"/>
      <c r="G130" s="95"/>
      <c r="H130" s="25"/>
      <c r="I130" s="25">
        <v>2664.31</v>
      </c>
      <c r="J130" s="25"/>
      <c r="K130" s="25"/>
      <c r="L130" s="75"/>
      <c r="M130" s="75"/>
    </row>
    <row r="131" spans="2:13" x14ac:dyDescent="0.15">
      <c r="B131" s="56" t="s">
        <v>222</v>
      </c>
      <c r="C131" s="56"/>
      <c r="D131" s="56"/>
      <c r="E131" s="56"/>
      <c r="F131" s="56"/>
      <c r="G131" s="56"/>
      <c r="H131" s="56"/>
      <c r="I131" s="56">
        <v>2634.1334499999998</v>
      </c>
      <c r="J131" s="56"/>
      <c r="K131" s="56"/>
      <c r="L131" s="56"/>
      <c r="M131" s="9"/>
    </row>
    <row r="132" spans="2:13" x14ac:dyDescent="0.15">
      <c r="B132" s="19" t="s">
        <v>223</v>
      </c>
      <c r="C132" s="55"/>
      <c r="D132" s="55"/>
      <c r="E132" s="55"/>
      <c r="F132" s="50"/>
      <c r="G132" s="57"/>
      <c r="H132" s="57"/>
      <c r="I132" s="57">
        <v>2368.9</v>
      </c>
      <c r="J132" s="57"/>
      <c r="K132" s="57"/>
      <c r="L132" s="129"/>
      <c r="M132" s="129"/>
    </row>
    <row r="133" spans="2:13" x14ac:dyDescent="0.15">
      <c r="B133" s="19" t="s">
        <v>224</v>
      </c>
      <c r="C133" s="55"/>
      <c r="D133" s="55"/>
      <c r="E133" s="55"/>
      <c r="F133" s="50"/>
      <c r="G133" s="57"/>
      <c r="H133" s="57"/>
      <c r="I133" s="57">
        <v>2351.4</v>
      </c>
      <c r="J133" s="57"/>
      <c r="K133" s="57"/>
      <c r="L133" s="129"/>
      <c r="M133" s="129"/>
    </row>
    <row r="134" spans="2:13" x14ac:dyDescent="0.15">
      <c r="B134" s="24" t="s">
        <v>225</v>
      </c>
      <c r="C134" s="69"/>
      <c r="D134" s="69"/>
      <c r="E134" s="69"/>
      <c r="F134" s="69"/>
      <c r="G134" s="95"/>
      <c r="H134" s="25"/>
      <c r="I134" s="25">
        <v>2312.3049999999998</v>
      </c>
      <c r="J134" s="25"/>
      <c r="K134" s="25"/>
      <c r="L134" s="75"/>
      <c r="M134" s="75"/>
    </row>
    <row r="135" spans="2:13" x14ac:dyDescent="0.15">
      <c r="B135" s="19" t="s">
        <v>147</v>
      </c>
      <c r="C135" s="55">
        <v>25600</v>
      </c>
      <c r="D135" s="55">
        <v>30013.200000000001</v>
      </c>
      <c r="E135" s="55">
        <v>20860.112000000001</v>
      </c>
      <c r="F135" s="50">
        <v>17953</v>
      </c>
      <c r="G135" s="57">
        <v>14002</v>
      </c>
      <c r="H135" s="57">
        <v>6600</v>
      </c>
      <c r="I135" s="57">
        <v>2200</v>
      </c>
      <c r="J135" s="57"/>
      <c r="K135" s="57"/>
      <c r="L135" s="129"/>
      <c r="M135" s="129"/>
    </row>
    <row r="136" spans="2:13" x14ac:dyDescent="0.15">
      <c r="B136" s="118" t="s">
        <v>226</v>
      </c>
      <c r="C136" s="7"/>
      <c r="D136" s="77"/>
      <c r="E136" s="77"/>
      <c r="F136" s="132"/>
      <c r="G136" s="62"/>
      <c r="H136" s="62"/>
      <c r="I136" s="133">
        <v>2128</v>
      </c>
      <c r="J136" s="133"/>
      <c r="K136" s="133"/>
      <c r="L136" s="62"/>
      <c r="M136" s="62"/>
    </row>
    <row r="137" spans="2:13" x14ac:dyDescent="0.15">
      <c r="B137" s="19" t="s">
        <v>227</v>
      </c>
      <c r="C137" s="55"/>
      <c r="D137" s="55"/>
      <c r="E137" s="55"/>
      <c r="F137" s="50"/>
      <c r="G137" s="57"/>
      <c r="H137" s="57"/>
      <c r="I137" s="57">
        <v>2117.7800000000002</v>
      </c>
      <c r="J137" s="57"/>
      <c r="K137" s="57"/>
      <c r="L137" s="129"/>
      <c r="M137" s="129"/>
    </row>
    <row r="138" spans="2:13" x14ac:dyDescent="0.15">
      <c r="B138" s="19" t="s">
        <v>228</v>
      </c>
      <c r="C138" s="55"/>
      <c r="D138" s="55"/>
      <c r="E138" s="55"/>
      <c r="F138" s="50"/>
      <c r="G138" s="57"/>
      <c r="H138" s="57"/>
      <c r="I138" s="57">
        <v>2098.5</v>
      </c>
      <c r="J138" s="57"/>
      <c r="K138" s="57"/>
      <c r="L138" s="129"/>
      <c r="M138" s="129"/>
    </row>
    <row r="139" spans="2:13" x14ac:dyDescent="0.15">
      <c r="B139" s="56" t="s">
        <v>229</v>
      </c>
      <c r="C139" s="56"/>
      <c r="D139" s="56"/>
      <c r="E139" s="56"/>
      <c r="F139" s="56"/>
      <c r="G139" s="56"/>
      <c r="H139" s="56"/>
      <c r="I139" s="56">
        <v>2025.7718299999999</v>
      </c>
      <c r="J139" s="56"/>
      <c r="K139" s="56"/>
      <c r="L139" s="56"/>
      <c r="M139" s="9"/>
    </row>
    <row r="140" spans="2:13" x14ac:dyDescent="0.15">
      <c r="B140" s="19" t="s">
        <v>230</v>
      </c>
      <c r="C140" s="55"/>
      <c r="D140" s="55"/>
      <c r="E140" s="55"/>
      <c r="F140" s="50"/>
      <c r="G140" s="57"/>
      <c r="H140" s="57"/>
      <c r="I140" s="57">
        <v>2000.51</v>
      </c>
      <c r="J140" s="57"/>
      <c r="K140" s="57"/>
      <c r="L140" s="129"/>
      <c r="M140" s="129"/>
    </row>
    <row r="141" spans="2:13" x14ac:dyDescent="0.15">
      <c r="B141" s="118" t="s">
        <v>231</v>
      </c>
      <c r="C141" s="3"/>
      <c r="D141" s="77"/>
      <c r="E141" s="77"/>
      <c r="F141" s="132"/>
      <c r="G141" s="62"/>
      <c r="H141" s="62"/>
      <c r="I141" s="133">
        <v>1982.41212</v>
      </c>
      <c r="J141" s="133"/>
      <c r="K141" s="133"/>
      <c r="L141" s="62"/>
      <c r="M141" s="62"/>
    </row>
    <row r="142" spans="2:13" x14ac:dyDescent="0.15">
      <c r="B142" s="19" t="s">
        <v>232</v>
      </c>
      <c r="C142" s="55"/>
      <c r="D142" s="55"/>
      <c r="E142" s="55"/>
      <c r="F142" s="50"/>
      <c r="G142" s="57"/>
      <c r="H142" s="57"/>
      <c r="I142" s="57">
        <v>1927</v>
      </c>
      <c r="J142" s="57"/>
      <c r="K142" s="57"/>
      <c r="L142" s="129"/>
      <c r="M142" s="129"/>
    </row>
    <row r="143" spans="2:13" x14ac:dyDescent="0.15">
      <c r="B143" s="118"/>
      <c r="C143" s="3"/>
      <c r="D143" s="39"/>
      <c r="E143" s="39"/>
      <c r="F143" s="78"/>
      <c r="G143" s="67"/>
      <c r="H143" s="62"/>
      <c r="I143" s="117"/>
      <c r="J143" s="117"/>
      <c r="K143" s="117"/>
      <c r="L143" s="4"/>
      <c r="M143" s="4"/>
    </row>
    <row r="144" spans="2:13" x14ac:dyDescent="0.15">
      <c r="B144" s="119" t="s">
        <v>191</v>
      </c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4" x14ac:dyDescent="0.15">
      <c r="B145" s="118"/>
      <c r="C145" s="3"/>
      <c r="D145" s="39"/>
      <c r="E145" s="39"/>
      <c r="F145" s="78"/>
      <c r="G145" s="67"/>
      <c r="H145" s="62"/>
      <c r="I145" s="117"/>
      <c r="J145" s="117"/>
      <c r="K145" s="117"/>
      <c r="L145" s="4"/>
      <c r="M145" s="4"/>
    </row>
    <row r="146" spans="2:14" x14ac:dyDescent="0.15">
      <c r="B146" s="118"/>
      <c r="C146" s="3"/>
      <c r="D146" s="39"/>
      <c r="E146" s="39"/>
      <c r="F146" s="78"/>
      <c r="G146" s="67"/>
      <c r="H146" s="62"/>
      <c r="I146" s="117"/>
      <c r="J146" s="117"/>
      <c r="K146" s="117"/>
      <c r="L146" s="4"/>
      <c r="M146" s="4"/>
    </row>
    <row r="147" spans="2:14" x14ac:dyDescent="0.15">
      <c r="B147" s="19" t="s">
        <v>96</v>
      </c>
      <c r="C147" s="50"/>
      <c r="D147" s="19"/>
      <c r="E147" s="19"/>
      <c r="F147" s="19"/>
      <c r="G147" s="57"/>
      <c r="H147" s="57">
        <v>43233.548600000002</v>
      </c>
      <c r="I147" s="57">
        <v>34157.885999999999</v>
      </c>
      <c r="J147" s="57"/>
      <c r="K147" s="57"/>
      <c r="L147" s="57"/>
      <c r="M147" s="57"/>
    </row>
    <row r="148" spans="2:14" x14ac:dyDescent="0.15">
      <c r="B148" s="19" t="s">
        <v>95</v>
      </c>
      <c r="C148" s="55">
        <v>160000</v>
      </c>
      <c r="D148" s="55">
        <v>30727</v>
      </c>
      <c r="E148" s="55">
        <v>3830</v>
      </c>
      <c r="F148" s="50">
        <v>3730</v>
      </c>
      <c r="G148" s="57">
        <v>33000</v>
      </c>
      <c r="H148" s="57">
        <v>37900</v>
      </c>
      <c r="I148" s="57"/>
      <c r="J148" s="57">
        <v>91569.600000000006</v>
      </c>
      <c r="K148" s="57"/>
      <c r="L148" s="129"/>
      <c r="M148" s="129"/>
    </row>
    <row r="149" spans="2:14" x14ac:dyDescent="0.15">
      <c r="B149" s="7" t="s">
        <v>24</v>
      </c>
      <c r="C149" s="77">
        <v>3100</v>
      </c>
      <c r="D149" s="77">
        <v>0</v>
      </c>
      <c r="E149" s="77">
        <v>45000</v>
      </c>
      <c r="F149" s="78">
        <v>45749.69</v>
      </c>
      <c r="G149" s="67">
        <v>49309.279999999999</v>
      </c>
      <c r="H149" s="93">
        <v>25781.279999999999</v>
      </c>
      <c r="I149" s="117">
        <v>653.52</v>
      </c>
      <c r="J149" s="225">
        <v>25168.09</v>
      </c>
      <c r="K149" s="225"/>
      <c r="L149" s="4"/>
      <c r="M149" s="4"/>
    </row>
    <row r="150" spans="2:14" x14ac:dyDescent="0.15">
      <c r="B150" s="10" t="s">
        <v>127</v>
      </c>
      <c r="C150" s="56">
        <v>22843</v>
      </c>
      <c r="D150" s="56">
        <v>2083</v>
      </c>
      <c r="E150" s="56">
        <v>3873</v>
      </c>
      <c r="F150" s="20">
        <v>1266.79</v>
      </c>
      <c r="G150" s="58">
        <v>5034.13</v>
      </c>
      <c r="H150" s="58"/>
      <c r="I150" s="58">
        <v>523.15</v>
      </c>
      <c r="J150" s="292" t="s">
        <v>330</v>
      </c>
      <c r="K150" s="58"/>
      <c r="L150" s="130"/>
      <c r="M150" s="130"/>
      <c r="N150" s="125" t="s">
        <v>233</v>
      </c>
    </row>
    <row r="151" spans="2:14" x14ac:dyDescent="0.15">
      <c r="B151" s="19" t="s">
        <v>61</v>
      </c>
      <c r="C151" s="55">
        <v>58816.733</v>
      </c>
      <c r="D151" s="55">
        <v>42674.131000000001</v>
      </c>
      <c r="E151" s="55">
        <v>57325.8</v>
      </c>
      <c r="F151" s="50">
        <v>55780.78</v>
      </c>
      <c r="G151" s="131">
        <v>0</v>
      </c>
      <c r="H151" s="57"/>
      <c r="I151" s="57">
        <v>38900.317999999999</v>
      </c>
      <c r="J151" s="57"/>
      <c r="K151" s="57"/>
      <c r="L151" s="129"/>
      <c r="M151" s="57"/>
    </row>
    <row r="152" spans="2:14" x14ac:dyDescent="0.15">
      <c r="B152" s="96" t="s">
        <v>138</v>
      </c>
      <c r="C152" s="97">
        <v>14444.629000000001</v>
      </c>
      <c r="D152" s="97">
        <v>6854.0644840000004</v>
      </c>
      <c r="E152" s="99" t="s">
        <v>56</v>
      </c>
      <c r="F152" s="99" t="s">
        <v>56</v>
      </c>
      <c r="G152" s="99" t="s">
        <v>56</v>
      </c>
      <c r="H152" s="99"/>
      <c r="I152" s="99"/>
      <c r="J152" s="99"/>
      <c r="K152" s="99"/>
      <c r="L152" s="98"/>
      <c r="M152" s="98"/>
    </row>
    <row r="153" spans="2:14" x14ac:dyDescent="0.15">
      <c r="B153" s="10" t="s">
        <v>43</v>
      </c>
      <c r="C153" s="56">
        <v>190000</v>
      </c>
      <c r="D153" s="56">
        <v>14000</v>
      </c>
      <c r="E153" s="56">
        <v>15000</v>
      </c>
      <c r="F153" s="58" t="s">
        <v>62</v>
      </c>
      <c r="G153" s="58" t="s">
        <v>62</v>
      </c>
      <c r="H153" s="58"/>
      <c r="I153" s="58"/>
      <c r="J153" s="58"/>
      <c r="K153" s="58"/>
      <c r="L153" s="58"/>
      <c r="M153" s="58"/>
      <c r="N153" s="28" t="s">
        <v>323</v>
      </c>
    </row>
    <row r="154" spans="2:14" x14ac:dyDescent="0.15">
      <c r="B154" s="100" t="s">
        <v>67</v>
      </c>
      <c r="C154" s="101">
        <v>84945.7</v>
      </c>
      <c r="D154" s="101">
        <v>93866.4</v>
      </c>
      <c r="E154" s="101">
        <v>25263.15</v>
      </c>
      <c r="F154" s="102">
        <v>31220.94</v>
      </c>
      <c r="G154" s="103" t="s">
        <v>62</v>
      </c>
      <c r="H154" s="103"/>
      <c r="I154" s="103"/>
      <c r="J154" s="103"/>
      <c r="K154" s="103"/>
      <c r="L154" s="104"/>
      <c r="M154" s="104"/>
    </row>
    <row r="155" spans="2:14" x14ac:dyDescent="0.15">
      <c r="B155" s="19" t="s">
        <v>58</v>
      </c>
      <c r="C155" s="55">
        <v>44439.550999999999</v>
      </c>
      <c r="D155" s="55">
        <v>52726.240400000002</v>
      </c>
      <c r="E155" s="55">
        <v>19450.620999999999</v>
      </c>
      <c r="F155" s="57" t="s">
        <v>62</v>
      </c>
      <c r="G155" s="57" t="s">
        <v>62</v>
      </c>
      <c r="H155" s="57"/>
      <c r="I155" s="57"/>
      <c r="J155" s="57"/>
      <c r="K155" s="57"/>
      <c r="L155" s="57"/>
      <c r="M155" s="57"/>
    </row>
    <row r="156" spans="2:14" x14ac:dyDescent="0.15">
      <c r="B156" s="19" t="s">
        <v>45</v>
      </c>
      <c r="C156" s="55">
        <v>25112.52</v>
      </c>
      <c r="D156" s="55">
        <v>36558.879999999997</v>
      </c>
      <c r="E156" s="55">
        <v>30788.21</v>
      </c>
      <c r="F156" s="50">
        <v>14584.9</v>
      </c>
      <c r="G156" s="57" t="s">
        <v>62</v>
      </c>
      <c r="H156" s="57"/>
      <c r="I156" s="57"/>
      <c r="J156" s="57"/>
      <c r="K156" s="57"/>
      <c r="L156" s="57"/>
      <c r="M156" s="57"/>
      <c r="N156" s="12" t="s">
        <v>149</v>
      </c>
    </row>
    <row r="158" spans="2:14" x14ac:dyDescent="0.15">
      <c r="B158" s="13"/>
      <c r="C158" s="106"/>
      <c r="D158" s="106"/>
      <c r="E158" s="106"/>
      <c r="F158" s="64"/>
      <c r="G158" s="107"/>
      <c r="H158" s="108"/>
      <c r="I158" s="108"/>
      <c r="J158" s="108"/>
      <c r="K158" s="108"/>
      <c r="L158" s="18"/>
      <c r="M158" s="18"/>
    </row>
    <row r="159" spans="2:14" x14ac:dyDescent="0.15">
      <c r="B159" s="13"/>
      <c r="C159" s="106"/>
      <c r="D159" s="106"/>
      <c r="E159" s="106"/>
      <c r="F159" s="64"/>
      <c r="G159" s="107"/>
      <c r="H159" s="108"/>
      <c r="I159" s="108"/>
      <c r="J159" s="108"/>
      <c r="K159" s="108"/>
      <c r="L159" s="18"/>
      <c r="M159" s="18"/>
    </row>
    <row r="160" spans="2:14" x14ac:dyDescent="0.15">
      <c r="B160" s="1" t="s">
        <v>21</v>
      </c>
      <c r="H160" s="72"/>
      <c r="I160" s="72"/>
      <c r="J160" s="72"/>
      <c r="K160" s="72"/>
    </row>
    <row r="161" spans="2:11" x14ac:dyDescent="0.15">
      <c r="B161" s="12" t="s">
        <v>325</v>
      </c>
      <c r="C161" s="94"/>
      <c r="D161" s="94"/>
      <c r="H161" s="72"/>
      <c r="I161" s="72"/>
      <c r="J161" s="72"/>
      <c r="K161" s="72"/>
    </row>
    <row r="162" spans="2:11" x14ac:dyDescent="0.15">
      <c r="B162" s="1"/>
      <c r="C162" s="94"/>
      <c r="D162" s="94"/>
      <c r="H162" s="72"/>
      <c r="I162" s="72"/>
      <c r="J162" s="72"/>
      <c r="K162" s="72"/>
    </row>
    <row r="163" spans="2:11" x14ac:dyDescent="0.15">
      <c r="B163" s="12" t="s">
        <v>35</v>
      </c>
    </row>
    <row r="164" spans="2:11" x14ac:dyDescent="0.15">
      <c r="B164" s="16" t="s">
        <v>26</v>
      </c>
      <c r="C164" s="134"/>
      <c r="D164" s="134"/>
      <c r="E164" s="135"/>
      <c r="F164" s="16"/>
      <c r="G164" s="72"/>
    </row>
    <row r="165" spans="2:11" x14ac:dyDescent="0.15">
      <c r="B165" s="16" t="s">
        <v>63</v>
      </c>
      <c r="C165" s="134"/>
      <c r="D165" s="134"/>
      <c r="E165" s="135"/>
      <c r="F165" s="16"/>
      <c r="G165" s="72"/>
    </row>
    <row r="166" spans="2:11" x14ac:dyDescent="0.15">
      <c r="B166" s="16" t="s">
        <v>145</v>
      </c>
      <c r="C166" s="134"/>
      <c r="D166" s="134"/>
      <c r="E166" s="135"/>
      <c r="F166" s="16"/>
      <c r="G166" s="72"/>
    </row>
    <row r="167" spans="2:11" x14ac:dyDescent="0.15">
      <c r="B167" s="16" t="s">
        <v>23</v>
      </c>
      <c r="C167" s="134"/>
      <c r="D167" s="134"/>
      <c r="E167" s="135"/>
      <c r="F167" s="16"/>
      <c r="G167" s="72"/>
    </row>
    <row r="168" spans="2:11" x14ac:dyDescent="0.15">
      <c r="B168" s="16" t="s">
        <v>29</v>
      </c>
      <c r="C168" s="134"/>
      <c r="D168" s="134"/>
      <c r="E168" s="135"/>
      <c r="F168" s="16"/>
      <c r="G168" s="72"/>
    </row>
    <row r="169" spans="2:11" x14ac:dyDescent="0.15">
      <c r="B169" s="16" t="s">
        <v>49</v>
      </c>
      <c r="C169" s="134"/>
      <c r="D169" s="134"/>
      <c r="E169" s="135"/>
      <c r="F169" s="16"/>
      <c r="G169" s="72"/>
    </row>
    <row r="170" spans="2:11" x14ac:dyDescent="0.15">
      <c r="B170" s="16" t="s">
        <v>34</v>
      </c>
      <c r="C170" s="134"/>
      <c r="D170" s="134"/>
      <c r="E170" s="135"/>
      <c r="F170" s="16"/>
      <c r="G170" s="72"/>
    </row>
  </sheetData>
  <sortState ref="A13:H67">
    <sortCondition descending="1" ref="F14:F67"/>
  </sortState>
  <phoneticPr fontId="4" type="noConversion"/>
  <pageMargins left="0.25" right="0.25" top="0.75" bottom="0.75" header="0.3" footer="0.3"/>
  <pageSetup paperSize="9" scale="91" fitToHeight="6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view="pageLayout" topLeftCell="A29" zoomScale="132" workbookViewId="0">
      <selection activeCell="K31" sqref="K31"/>
    </sheetView>
  </sheetViews>
  <sheetFormatPr baseColWidth="10" defaultRowHeight="11" x14ac:dyDescent="0.15"/>
  <cols>
    <col min="1" max="1" width="2.83203125" style="12" customWidth="1"/>
    <col min="2" max="2" width="36.6640625" style="12" customWidth="1"/>
    <col min="3" max="3" width="7.1640625" style="12" customWidth="1"/>
    <col min="4" max="4" width="7.33203125" style="12" bestFit="1" customWidth="1"/>
    <col min="5" max="9" width="8.1640625" style="12" bestFit="1" customWidth="1"/>
    <col min="10" max="11" width="8.1640625" style="12" customWidth="1"/>
    <col min="12" max="12" width="8" style="2" customWidth="1"/>
    <col min="13" max="13" width="7.33203125" style="12" customWidth="1"/>
    <col min="14" max="14" width="10.83203125" style="12"/>
    <col min="15" max="15" width="13.6640625" style="12" customWidth="1"/>
    <col min="16" max="16384" width="10.83203125" style="12"/>
  </cols>
  <sheetData>
    <row r="1" spans="2:13" ht="16" x14ac:dyDescent="0.25">
      <c r="B1" s="61" t="s">
        <v>344</v>
      </c>
    </row>
    <row r="2" spans="2:13" ht="44" x14ac:dyDescent="0.15">
      <c r="C2" s="8" t="s">
        <v>83</v>
      </c>
      <c r="D2" s="8" t="s">
        <v>84</v>
      </c>
      <c r="E2" s="8" t="s">
        <v>85</v>
      </c>
      <c r="F2" s="8" t="s">
        <v>86</v>
      </c>
      <c r="G2" s="8" t="s">
        <v>76</v>
      </c>
      <c r="H2" s="73" t="s">
        <v>13</v>
      </c>
      <c r="I2" s="73" t="s">
        <v>151</v>
      </c>
      <c r="J2" s="73" t="s">
        <v>322</v>
      </c>
      <c r="K2" s="73" t="s">
        <v>326</v>
      </c>
      <c r="L2" s="113" t="s">
        <v>158</v>
      </c>
      <c r="M2" s="114" t="s">
        <v>159</v>
      </c>
    </row>
    <row r="3" spans="2:13" x14ac:dyDescent="0.15">
      <c r="B3" s="26" t="s">
        <v>139</v>
      </c>
      <c r="C3" s="29">
        <v>33000</v>
      </c>
      <c r="D3" s="29">
        <v>24000</v>
      </c>
      <c r="E3" s="29">
        <v>26000</v>
      </c>
      <c r="F3" s="29">
        <v>25000</v>
      </c>
      <c r="G3" s="29">
        <v>21000</v>
      </c>
      <c r="H3" s="11">
        <v>22000</v>
      </c>
      <c r="I3" s="11">
        <v>24000</v>
      </c>
      <c r="J3" s="11">
        <v>24000</v>
      </c>
      <c r="K3" s="11">
        <v>23000</v>
      </c>
      <c r="L3" s="5"/>
      <c r="M3" s="115"/>
    </row>
    <row r="4" spans="2:13" x14ac:dyDescent="0.15">
      <c r="B4" s="26" t="s">
        <v>137</v>
      </c>
      <c r="C4" s="30">
        <v>530000</v>
      </c>
      <c r="D4" s="30">
        <v>530000</v>
      </c>
      <c r="E4" s="30">
        <v>640000</v>
      </c>
      <c r="F4" s="30">
        <v>740000</v>
      </c>
      <c r="G4" s="30">
        <v>830000</v>
      </c>
      <c r="H4" s="110">
        <v>910000</v>
      </c>
      <c r="I4" s="110">
        <v>940000</v>
      </c>
      <c r="J4" s="110">
        <v>960000</v>
      </c>
      <c r="K4" s="110">
        <v>920000</v>
      </c>
      <c r="L4" s="5"/>
      <c r="M4" s="5"/>
    </row>
    <row r="6" spans="2:13" x14ac:dyDescent="0.15">
      <c r="B6" s="26" t="s">
        <v>27</v>
      </c>
      <c r="C6" s="4">
        <f t="shared" ref="C6:K6" si="0">C3/C4</f>
        <v>6.2264150943396226E-2</v>
      </c>
      <c r="D6" s="4">
        <f t="shared" si="0"/>
        <v>4.5283018867924525E-2</v>
      </c>
      <c r="E6" s="4">
        <f t="shared" si="0"/>
        <v>4.0625000000000001E-2</v>
      </c>
      <c r="F6" s="4">
        <f t="shared" si="0"/>
        <v>3.3783783783783786E-2</v>
      </c>
      <c r="G6" s="4">
        <f t="shared" si="0"/>
        <v>2.5301204819277109E-2</v>
      </c>
      <c r="H6" s="4">
        <f t="shared" si="0"/>
        <v>2.4175824175824177E-2</v>
      </c>
      <c r="I6" s="4">
        <f t="shared" si="0"/>
        <v>2.553191489361702E-2</v>
      </c>
      <c r="J6" s="4">
        <f t="shared" si="0"/>
        <v>2.5000000000000001E-2</v>
      </c>
      <c r="K6" s="4">
        <f t="shared" si="0"/>
        <v>2.5000000000000001E-2</v>
      </c>
      <c r="L6" s="128"/>
      <c r="M6" s="3"/>
    </row>
    <row r="7" spans="2:13" x14ac:dyDescent="0.15">
      <c r="B7" s="27" t="s">
        <v>50</v>
      </c>
      <c r="C7" s="28" t="s">
        <v>32</v>
      </c>
      <c r="M7" s="31"/>
    </row>
    <row r="8" spans="2:13" x14ac:dyDescent="0.15">
      <c r="B8" s="27"/>
      <c r="C8" s="28"/>
      <c r="M8" s="31"/>
    </row>
    <row r="9" spans="2:13" x14ac:dyDescent="0.15">
      <c r="B9" s="27"/>
      <c r="C9" s="28"/>
      <c r="M9" s="31"/>
    </row>
    <row r="10" spans="2:13" x14ac:dyDescent="0.15">
      <c r="B10" s="27"/>
      <c r="C10" s="28"/>
      <c r="M10" s="31"/>
    </row>
    <row r="11" spans="2:13" x14ac:dyDescent="0.15">
      <c r="B11" s="27"/>
      <c r="C11" s="28"/>
      <c r="M11" s="31"/>
    </row>
    <row r="12" spans="2:13" x14ac:dyDescent="0.15">
      <c r="B12" s="27"/>
      <c r="C12" s="28"/>
      <c r="M12" s="31"/>
    </row>
    <row r="13" spans="2:13" x14ac:dyDescent="0.15">
      <c r="B13" s="27"/>
      <c r="C13" s="28"/>
      <c r="M13" s="31"/>
    </row>
    <row r="14" spans="2:13" x14ac:dyDescent="0.15">
      <c r="B14" s="27"/>
      <c r="C14" s="28"/>
      <c r="M14" s="31"/>
    </row>
    <row r="15" spans="2:13" x14ac:dyDescent="0.15">
      <c r="B15" s="27"/>
      <c r="C15" s="28"/>
      <c r="M15" s="31"/>
    </row>
    <row r="16" spans="2:13" x14ac:dyDescent="0.15">
      <c r="B16" s="27"/>
      <c r="C16" s="28"/>
      <c r="M16" s="31"/>
    </row>
    <row r="17" spans="1:14" x14ac:dyDescent="0.15">
      <c r="B17" s="27"/>
      <c r="C17" s="28"/>
      <c r="M17" s="31"/>
    </row>
    <row r="18" spans="1:14" x14ac:dyDescent="0.15">
      <c r="B18" s="27"/>
      <c r="C18" s="28"/>
      <c r="M18" s="31"/>
    </row>
    <row r="19" spans="1:14" x14ac:dyDescent="0.15">
      <c r="B19" s="27"/>
      <c r="C19" s="28"/>
      <c r="M19" s="31"/>
    </row>
    <row r="20" spans="1:14" x14ac:dyDescent="0.15">
      <c r="B20" s="27"/>
      <c r="C20" s="28"/>
      <c r="M20" s="31"/>
    </row>
    <row r="21" spans="1:14" x14ac:dyDescent="0.15">
      <c r="B21" s="27"/>
      <c r="C21" s="28"/>
      <c r="M21" s="31"/>
    </row>
    <row r="22" spans="1:14" x14ac:dyDescent="0.15">
      <c r="B22" s="27"/>
      <c r="C22" s="28"/>
      <c r="M22" s="31"/>
    </row>
    <row r="23" spans="1:14" x14ac:dyDescent="0.15">
      <c r="B23" s="27"/>
      <c r="C23" s="28"/>
      <c r="M23" s="31"/>
    </row>
    <row r="24" spans="1:14" x14ac:dyDescent="0.15">
      <c r="B24" s="27"/>
      <c r="C24" s="28"/>
      <c r="M24" s="31"/>
    </row>
    <row r="28" spans="1:14" ht="16" x14ac:dyDescent="0.25">
      <c r="B28" s="61" t="s">
        <v>20</v>
      </c>
    </row>
    <row r="29" spans="1:14" x14ac:dyDescent="0.15">
      <c r="A29" s="12" t="s">
        <v>30</v>
      </c>
      <c r="C29" s="8" t="s">
        <v>83</v>
      </c>
      <c r="D29" s="8" t="s">
        <v>84</v>
      </c>
      <c r="E29" s="8" t="s">
        <v>85</v>
      </c>
      <c r="F29" s="8" t="s">
        <v>86</v>
      </c>
      <c r="G29" s="8" t="s">
        <v>76</v>
      </c>
      <c r="H29" s="73" t="s">
        <v>13</v>
      </c>
      <c r="I29" s="73" t="s">
        <v>151</v>
      </c>
      <c r="J29" s="73" t="s">
        <v>322</v>
      </c>
      <c r="K29" s="73" t="s">
        <v>326</v>
      </c>
      <c r="L29" s="65" t="s">
        <v>2</v>
      </c>
      <c r="M29" s="65" t="s">
        <v>5</v>
      </c>
    </row>
    <row r="30" spans="1:14" x14ac:dyDescent="0.15">
      <c r="A30" s="12">
        <v>3</v>
      </c>
      <c r="B30" s="22" t="s">
        <v>339</v>
      </c>
      <c r="C30" s="23">
        <v>1328536</v>
      </c>
      <c r="D30" s="23">
        <v>1389616</v>
      </c>
      <c r="E30" s="81">
        <v>3348393</v>
      </c>
      <c r="F30" s="23">
        <v>3085862</v>
      </c>
      <c r="G30" s="81">
        <v>3007948</v>
      </c>
      <c r="H30" s="23">
        <v>4240965</v>
      </c>
      <c r="I30" s="23">
        <v>5753073.5999999996</v>
      </c>
      <c r="J30" s="23">
        <v>4933408</v>
      </c>
      <c r="K30" s="23">
        <v>3811780</v>
      </c>
      <c r="L30" s="68">
        <f>(K30-F30)/F30</f>
        <v>0.23523994268052167</v>
      </c>
      <c r="M30" s="68">
        <f>(K30-J30)/J30</f>
        <v>-0.22735358599977945</v>
      </c>
      <c r="N30" s="28" t="s">
        <v>192</v>
      </c>
    </row>
    <row r="31" spans="1:14" x14ac:dyDescent="0.15">
      <c r="A31" s="12">
        <v>2</v>
      </c>
      <c r="B31" s="22" t="s">
        <v>92</v>
      </c>
      <c r="C31" s="23">
        <v>2770000</v>
      </c>
      <c r="D31" s="23">
        <v>3100000</v>
      </c>
      <c r="E31" s="81">
        <v>4214000</v>
      </c>
      <c r="F31" s="23">
        <v>3670224.7588709998</v>
      </c>
      <c r="G31" s="81">
        <v>3412617.23</v>
      </c>
      <c r="H31" s="23">
        <v>3044712.4</v>
      </c>
      <c r="I31" s="23">
        <v>3224167.9</v>
      </c>
      <c r="J31" s="23">
        <v>3607075.32</v>
      </c>
      <c r="K31" s="23">
        <v>4097618</v>
      </c>
      <c r="L31" s="68">
        <f t="shared" ref="L31:L34" si="1">(K31-F31)/F31</f>
        <v>0.1164487924332108</v>
      </c>
      <c r="M31" s="68">
        <f t="shared" ref="M31:M33" si="2">(K31-J31)/J31</f>
        <v>0.1359945763483531</v>
      </c>
      <c r="N31" s="28" t="s">
        <v>192</v>
      </c>
    </row>
    <row r="32" spans="1:14" x14ac:dyDescent="0.15">
      <c r="A32" s="12">
        <v>4</v>
      </c>
      <c r="B32" s="22" t="s">
        <v>262</v>
      </c>
      <c r="C32" s="23">
        <v>3360000</v>
      </c>
      <c r="D32" s="23">
        <v>3250000</v>
      </c>
      <c r="E32" s="81">
        <v>3190000</v>
      </c>
      <c r="F32" s="23">
        <v>3010000</v>
      </c>
      <c r="G32" s="81">
        <v>2188000</v>
      </c>
      <c r="H32" s="23">
        <v>2324600</v>
      </c>
      <c r="I32" s="23">
        <v>3185714</v>
      </c>
      <c r="J32" s="23">
        <v>2108976</v>
      </c>
      <c r="K32" s="23">
        <v>2091799</v>
      </c>
      <c r="L32" s="68">
        <f t="shared" si="1"/>
        <v>-0.30505016611295682</v>
      </c>
      <c r="M32" s="68">
        <f t="shared" si="2"/>
        <v>-8.144710987702088E-3</v>
      </c>
      <c r="N32" s="28" t="s">
        <v>192</v>
      </c>
    </row>
    <row r="33" spans="1:14" x14ac:dyDescent="0.15">
      <c r="A33" s="12">
        <v>5</v>
      </c>
      <c r="B33" s="22" t="s">
        <v>100</v>
      </c>
      <c r="C33" s="23">
        <v>368038.6</v>
      </c>
      <c r="D33" s="23">
        <v>1110039.1000000001</v>
      </c>
      <c r="E33" s="81">
        <v>1470009.02</v>
      </c>
      <c r="F33" s="23">
        <v>1520013.6</v>
      </c>
      <c r="G33" s="81">
        <v>1396844.56</v>
      </c>
      <c r="H33" s="23">
        <v>1729921</v>
      </c>
      <c r="I33" s="23">
        <v>1007175.4</v>
      </c>
      <c r="J33" s="23">
        <v>774147.2</v>
      </c>
      <c r="K33" s="23">
        <v>1122841.3999999999</v>
      </c>
      <c r="L33" s="68">
        <f t="shared" si="1"/>
        <v>-0.26129516209591819</v>
      </c>
      <c r="M33" s="68">
        <f t="shared" si="2"/>
        <v>0.45042364036193633</v>
      </c>
      <c r="N33" s="28" t="s">
        <v>192</v>
      </c>
    </row>
    <row r="34" spans="1:14" x14ac:dyDescent="0.15">
      <c r="B34" s="83" t="s">
        <v>143</v>
      </c>
      <c r="C34" s="88">
        <f>SUM(C30:C33)</f>
        <v>7826574.5999999996</v>
      </c>
      <c r="D34" s="88">
        <f t="shared" ref="D34:K34" si="3">SUM(D30:D33)</f>
        <v>8849655.0999999996</v>
      </c>
      <c r="E34" s="88">
        <f t="shared" si="3"/>
        <v>12222402.02</v>
      </c>
      <c r="F34" s="88">
        <f t="shared" si="3"/>
        <v>11286100.358871</v>
      </c>
      <c r="G34" s="88">
        <f t="shared" si="3"/>
        <v>10005409.790000001</v>
      </c>
      <c r="H34" s="88">
        <f t="shared" si="3"/>
        <v>11340198.4</v>
      </c>
      <c r="I34" s="88">
        <f t="shared" si="3"/>
        <v>13170130.9</v>
      </c>
      <c r="J34" s="88">
        <f t="shared" si="3"/>
        <v>11423606.52</v>
      </c>
      <c r="K34" s="88">
        <f t="shared" si="3"/>
        <v>11124038.4</v>
      </c>
      <c r="L34" s="68">
        <f t="shared" si="1"/>
        <v>-1.4359429184378733E-2</v>
      </c>
      <c r="M34" s="224">
        <f>(K34-J34)/J34</f>
        <v>-2.6223602806655422E-2</v>
      </c>
    </row>
    <row r="35" spans="1:14" x14ac:dyDescent="0.15">
      <c r="A35" s="12">
        <v>1</v>
      </c>
      <c r="B35" s="19" t="s">
        <v>60</v>
      </c>
      <c r="C35" s="35">
        <v>4827000</v>
      </c>
      <c r="D35" s="35">
        <v>4607000</v>
      </c>
      <c r="E35" s="79">
        <v>4306200</v>
      </c>
      <c r="F35" s="35">
        <v>3427526</v>
      </c>
      <c r="G35" s="79">
        <v>2134100</v>
      </c>
      <c r="H35" s="79">
        <v>832800</v>
      </c>
      <c r="I35" s="79">
        <v>1183700</v>
      </c>
      <c r="J35" s="79">
        <v>3905300</v>
      </c>
      <c r="K35" s="79">
        <v>4524800</v>
      </c>
      <c r="L35" s="66"/>
      <c r="M35" s="66"/>
      <c r="N35" s="28" t="s">
        <v>194</v>
      </c>
    </row>
    <row r="36" spans="1:14" x14ac:dyDescent="0.15">
      <c r="A36" s="12">
        <v>6</v>
      </c>
      <c r="B36" s="24" t="s">
        <v>65</v>
      </c>
      <c r="C36" s="25">
        <v>6949000</v>
      </c>
      <c r="D36" s="25">
        <v>711900</v>
      </c>
      <c r="E36" s="85">
        <v>710000</v>
      </c>
      <c r="F36" s="25">
        <v>620800</v>
      </c>
      <c r="G36" s="85">
        <v>782541</v>
      </c>
      <c r="H36" s="85">
        <v>810695</v>
      </c>
      <c r="I36" s="85">
        <v>734343</v>
      </c>
      <c r="J36" s="85">
        <v>827497</v>
      </c>
      <c r="K36" s="85">
        <v>947699</v>
      </c>
      <c r="L36" s="75">
        <f>(K36-F36)/F36</f>
        <v>0.52657699742268038</v>
      </c>
      <c r="M36" s="75">
        <f>(K36-J36)/J36</f>
        <v>0.14525974112292855</v>
      </c>
    </row>
    <row r="37" spans="1:14" x14ac:dyDescent="0.15">
      <c r="A37" s="12">
        <v>7</v>
      </c>
      <c r="B37" s="10" t="s">
        <v>37</v>
      </c>
      <c r="C37" s="36">
        <v>1443369.81</v>
      </c>
      <c r="D37" s="36">
        <v>212520.46</v>
      </c>
      <c r="E37" s="71">
        <v>110167</v>
      </c>
      <c r="F37" s="36">
        <v>430487.36</v>
      </c>
      <c r="G37" s="71">
        <v>932765.22</v>
      </c>
      <c r="H37" s="71">
        <v>863906.04</v>
      </c>
      <c r="I37" s="71">
        <v>1035400.08</v>
      </c>
      <c r="J37" s="71">
        <v>958872.55</v>
      </c>
      <c r="K37" s="71">
        <v>892657.92839999998</v>
      </c>
      <c r="L37" s="9">
        <f t="shared" ref="L37:L60" si="4">(K37-F37)/F37</f>
        <v>1.0735984638433984</v>
      </c>
      <c r="M37" s="9">
        <f t="shared" ref="M37:M60" si="5">(K37-J37)/J37</f>
        <v>-6.9054663834103983E-2</v>
      </c>
      <c r="N37" s="28" t="s">
        <v>198</v>
      </c>
    </row>
    <row r="38" spans="1:14" x14ac:dyDescent="0.15">
      <c r="A38" s="12">
        <v>8</v>
      </c>
      <c r="B38" s="19" t="s">
        <v>38</v>
      </c>
      <c r="C38" s="35">
        <v>590523.11</v>
      </c>
      <c r="D38" s="35">
        <v>826338.32</v>
      </c>
      <c r="E38" s="79">
        <v>530622.81999999983</v>
      </c>
      <c r="F38" s="35">
        <v>679812</v>
      </c>
      <c r="G38" s="79">
        <v>663072</v>
      </c>
      <c r="H38" s="79">
        <v>533500</v>
      </c>
      <c r="I38" s="79">
        <v>657200</v>
      </c>
      <c r="J38" s="79">
        <v>825000</v>
      </c>
      <c r="K38" s="79">
        <v>886000</v>
      </c>
      <c r="L38" s="66">
        <f t="shared" si="4"/>
        <v>0.30330150100321851</v>
      </c>
      <c r="M38" s="66">
        <f t="shared" si="5"/>
        <v>7.3939393939393944E-2</v>
      </c>
      <c r="N38" s="28" t="s">
        <v>193</v>
      </c>
    </row>
    <row r="39" spans="1:14" x14ac:dyDescent="0.15">
      <c r="A39" s="12">
        <v>9</v>
      </c>
      <c r="B39" s="19" t="s">
        <v>87</v>
      </c>
      <c r="C39" s="35">
        <v>944717</v>
      </c>
      <c r="D39" s="35">
        <v>954271</v>
      </c>
      <c r="E39" s="79">
        <v>778965</v>
      </c>
      <c r="F39" s="35">
        <v>838610</v>
      </c>
      <c r="G39" s="79">
        <v>953200</v>
      </c>
      <c r="H39" s="79">
        <v>984200</v>
      </c>
      <c r="I39" s="79">
        <v>974000</v>
      </c>
      <c r="J39" s="79">
        <v>1085500</v>
      </c>
      <c r="K39" s="79">
        <v>870600</v>
      </c>
      <c r="L39" s="66">
        <f t="shared" si="4"/>
        <v>3.8146456636577196E-2</v>
      </c>
      <c r="M39" s="66">
        <f t="shared" si="5"/>
        <v>-0.1979732842008291</v>
      </c>
      <c r="N39" s="28" t="s">
        <v>193</v>
      </c>
    </row>
    <row r="40" spans="1:14" x14ac:dyDescent="0.15">
      <c r="A40" s="16">
        <v>10</v>
      </c>
      <c r="B40" s="19" t="s">
        <v>91</v>
      </c>
      <c r="C40" s="35">
        <v>472385.35</v>
      </c>
      <c r="D40" s="35">
        <v>467509.78</v>
      </c>
      <c r="E40" s="79">
        <v>465628.03</v>
      </c>
      <c r="F40" s="35">
        <v>463643.21</v>
      </c>
      <c r="G40" s="79">
        <v>429936</v>
      </c>
      <c r="H40" s="79">
        <v>323224</v>
      </c>
      <c r="I40" s="79">
        <v>493846</v>
      </c>
      <c r="J40" s="79">
        <v>553829</v>
      </c>
      <c r="K40" s="79">
        <v>500170</v>
      </c>
      <c r="L40" s="66">
        <f t="shared" si="4"/>
        <v>7.8782109199873704E-2</v>
      </c>
      <c r="M40" s="66">
        <f t="shared" si="5"/>
        <v>-9.6887306370738988E-2</v>
      </c>
      <c r="N40" s="28" t="s">
        <v>193</v>
      </c>
    </row>
    <row r="41" spans="1:14" x14ac:dyDescent="0.15">
      <c r="A41" s="12">
        <v>11</v>
      </c>
      <c r="B41" s="10" t="s">
        <v>72</v>
      </c>
      <c r="C41" s="36">
        <v>1260066</v>
      </c>
      <c r="D41" s="36">
        <v>479283</v>
      </c>
      <c r="E41" s="71">
        <v>327759</v>
      </c>
      <c r="F41" s="36">
        <v>861406</v>
      </c>
      <c r="G41" s="71">
        <v>287702.53999999998</v>
      </c>
      <c r="H41" s="71">
        <v>463392.6</v>
      </c>
      <c r="I41" s="71">
        <v>496250.67</v>
      </c>
      <c r="J41" s="71">
        <v>552812.56000000006</v>
      </c>
      <c r="K41" s="71">
        <v>485347.71539999999</v>
      </c>
      <c r="L41" s="9">
        <f t="shared" si="4"/>
        <v>-0.43656334481069325</v>
      </c>
      <c r="M41" s="9">
        <f t="shared" si="5"/>
        <v>-0.1220392760251324</v>
      </c>
      <c r="N41" s="28" t="s">
        <v>198</v>
      </c>
    </row>
    <row r="42" spans="1:14" x14ac:dyDescent="0.15">
      <c r="A42" s="12">
        <v>12</v>
      </c>
      <c r="B42" s="24" t="s">
        <v>140</v>
      </c>
      <c r="C42" s="85">
        <v>191685.21</v>
      </c>
      <c r="D42" s="85">
        <v>591891.4</v>
      </c>
      <c r="E42" s="85">
        <v>411105.7</v>
      </c>
      <c r="F42" s="85">
        <v>399846.94</v>
      </c>
      <c r="G42" s="85">
        <v>449546.92</v>
      </c>
      <c r="H42" s="85">
        <v>249340</v>
      </c>
      <c r="I42" s="85">
        <v>449041.55</v>
      </c>
      <c r="J42" s="85">
        <v>509070.68890000001</v>
      </c>
      <c r="K42" s="85">
        <v>397495.74699999997</v>
      </c>
      <c r="L42" s="75">
        <f t="shared" si="4"/>
        <v>-5.880232570993362E-3</v>
      </c>
      <c r="M42" s="75">
        <f t="shared" si="5"/>
        <v>-0.21917376964109087</v>
      </c>
    </row>
    <row r="43" spans="1:14" x14ac:dyDescent="0.15">
      <c r="A43" s="16">
        <v>13</v>
      </c>
      <c r="B43" s="10" t="s">
        <v>104</v>
      </c>
      <c r="C43" s="36">
        <v>1079449</v>
      </c>
      <c r="D43" s="36">
        <v>953837</v>
      </c>
      <c r="E43" s="71">
        <v>1254430</v>
      </c>
      <c r="F43" s="36">
        <v>475019.89</v>
      </c>
      <c r="G43" s="71">
        <v>395233.32</v>
      </c>
      <c r="H43" s="71">
        <v>440245.96</v>
      </c>
      <c r="I43" s="71">
        <v>850377.18</v>
      </c>
      <c r="J43" s="71">
        <v>351806.46</v>
      </c>
      <c r="K43" s="71">
        <v>342672.32400000002</v>
      </c>
      <c r="L43" s="9">
        <f t="shared" si="4"/>
        <v>-0.27861478810918844</v>
      </c>
      <c r="M43" s="9">
        <f t="shared" si="5"/>
        <v>-2.5963525513431441E-2</v>
      </c>
      <c r="N43" s="28" t="s">
        <v>198</v>
      </c>
    </row>
    <row r="44" spans="1:14" x14ac:dyDescent="0.15">
      <c r="A44" s="16">
        <v>14</v>
      </c>
      <c r="B44" s="19" t="s">
        <v>64</v>
      </c>
      <c r="C44" s="35">
        <v>324200</v>
      </c>
      <c r="D44" s="35">
        <v>16900</v>
      </c>
      <c r="E44" s="79">
        <v>91200</v>
      </c>
      <c r="F44" s="35">
        <v>97603</v>
      </c>
      <c r="G44" s="79">
        <v>46612</v>
      </c>
      <c r="H44" s="79">
        <v>225876</v>
      </c>
      <c r="I44" s="79">
        <v>225617</v>
      </c>
      <c r="J44" s="79">
        <v>176971</v>
      </c>
      <c r="K44" s="79">
        <v>196720</v>
      </c>
      <c r="L44" s="66">
        <f t="shared" si="4"/>
        <v>1.0155118182842739</v>
      </c>
      <c r="M44" s="66">
        <f t="shared" si="5"/>
        <v>0.11159455504009132</v>
      </c>
      <c r="N44" s="28" t="s">
        <v>194</v>
      </c>
    </row>
    <row r="45" spans="1:14" x14ac:dyDescent="0.15">
      <c r="A45" s="12">
        <v>15</v>
      </c>
      <c r="B45" s="19" t="s">
        <v>74</v>
      </c>
      <c r="C45" s="35">
        <v>106294</v>
      </c>
      <c r="D45" s="35">
        <v>230460.59</v>
      </c>
      <c r="E45" s="79">
        <v>311233</v>
      </c>
      <c r="F45" s="35">
        <v>136515</v>
      </c>
      <c r="G45" s="79">
        <v>197917</v>
      </c>
      <c r="H45" s="79">
        <v>248500</v>
      </c>
      <c r="I45" s="79">
        <v>159200</v>
      </c>
      <c r="J45" s="79">
        <v>165400</v>
      </c>
      <c r="K45" s="79">
        <v>174800</v>
      </c>
      <c r="L45" s="66">
        <f t="shared" si="4"/>
        <v>0.28044537230340988</v>
      </c>
      <c r="M45" s="66">
        <f t="shared" si="5"/>
        <v>5.6831922611850064E-2</v>
      </c>
      <c r="N45" s="28" t="s">
        <v>193</v>
      </c>
    </row>
    <row r="46" spans="1:14" x14ac:dyDescent="0.15">
      <c r="A46" s="12">
        <v>16</v>
      </c>
      <c r="B46" s="10" t="s">
        <v>33</v>
      </c>
      <c r="C46" s="36">
        <v>447000</v>
      </c>
      <c r="D46" s="36">
        <v>106000</v>
      </c>
      <c r="E46" s="71">
        <v>76000</v>
      </c>
      <c r="F46" s="36">
        <v>199000</v>
      </c>
      <c r="G46" s="71">
        <v>41300</v>
      </c>
      <c r="H46" s="71">
        <v>79000</v>
      </c>
      <c r="I46" s="71">
        <v>66000</v>
      </c>
      <c r="J46" s="71">
        <v>56000</v>
      </c>
      <c r="K46" s="71">
        <v>156000</v>
      </c>
      <c r="L46" s="9">
        <f t="shared" si="4"/>
        <v>-0.21608040201005024</v>
      </c>
      <c r="M46" s="9">
        <f t="shared" si="5"/>
        <v>1.7857142857142858</v>
      </c>
      <c r="N46" s="28" t="s">
        <v>199</v>
      </c>
    </row>
    <row r="47" spans="1:14" x14ac:dyDescent="0.15">
      <c r="A47" s="12">
        <v>17</v>
      </c>
      <c r="B47" s="10" t="s">
        <v>81</v>
      </c>
      <c r="C47" s="36">
        <v>174000</v>
      </c>
      <c r="D47" s="36">
        <v>208000</v>
      </c>
      <c r="E47" s="71">
        <v>299000</v>
      </c>
      <c r="F47" s="36">
        <v>277000</v>
      </c>
      <c r="G47" s="71">
        <v>321000</v>
      </c>
      <c r="H47" s="71">
        <v>404000</v>
      </c>
      <c r="I47" s="36">
        <v>258000</v>
      </c>
      <c r="J47" s="71">
        <v>43000</v>
      </c>
      <c r="K47" s="71">
        <v>153000</v>
      </c>
      <c r="L47" s="9">
        <f t="shared" si="4"/>
        <v>-0.44765342960288806</v>
      </c>
      <c r="M47" s="9">
        <f t="shared" si="5"/>
        <v>2.558139534883721</v>
      </c>
      <c r="N47" s="28" t="s">
        <v>200</v>
      </c>
    </row>
    <row r="48" spans="1:14" x14ac:dyDescent="0.15">
      <c r="A48" s="16">
        <v>18</v>
      </c>
      <c r="B48" s="19" t="s">
        <v>70</v>
      </c>
      <c r="C48" s="35">
        <v>137000</v>
      </c>
      <c r="D48" s="35">
        <v>217000</v>
      </c>
      <c r="E48" s="79">
        <v>240000</v>
      </c>
      <c r="F48" s="35">
        <v>304537</v>
      </c>
      <c r="G48" s="79">
        <v>194200</v>
      </c>
      <c r="H48" s="79">
        <v>303000</v>
      </c>
      <c r="I48" s="79">
        <v>234100</v>
      </c>
      <c r="J48" s="79">
        <v>146800</v>
      </c>
      <c r="K48" s="79">
        <v>150200</v>
      </c>
      <c r="L48" s="66">
        <f t="shared" si="4"/>
        <v>-0.50679227811398941</v>
      </c>
      <c r="M48" s="66">
        <f t="shared" si="5"/>
        <v>2.316076294277929E-2</v>
      </c>
      <c r="N48" s="28" t="s">
        <v>193</v>
      </c>
    </row>
    <row r="49" spans="1:17" x14ac:dyDescent="0.15">
      <c r="A49" s="12">
        <v>19</v>
      </c>
      <c r="B49" s="89" t="s">
        <v>154</v>
      </c>
      <c r="C49" s="90">
        <v>81833.399999999994</v>
      </c>
      <c r="D49" s="90">
        <v>85206.54</v>
      </c>
      <c r="E49" s="91">
        <v>95137.78</v>
      </c>
      <c r="F49" s="90">
        <v>86081.24</v>
      </c>
      <c r="G49" s="91">
        <v>77641.53</v>
      </c>
      <c r="H49" s="91">
        <v>64210.13</v>
      </c>
      <c r="I49" s="90">
        <v>64643.93</v>
      </c>
      <c r="J49" s="90">
        <v>107940.55</v>
      </c>
      <c r="K49" s="90">
        <v>108545.36938</v>
      </c>
      <c r="L49" s="111">
        <f t="shared" si="4"/>
        <v>0.260964286527471</v>
      </c>
      <c r="M49" s="111">
        <f t="shared" si="5"/>
        <v>5.6032638336565898E-3</v>
      </c>
    </row>
    <row r="50" spans="1:17" x14ac:dyDescent="0.15">
      <c r="A50" s="12">
        <v>20</v>
      </c>
      <c r="B50" s="19" t="s">
        <v>95</v>
      </c>
      <c r="C50" s="35">
        <v>973890</v>
      </c>
      <c r="D50" s="35">
        <v>81166</v>
      </c>
      <c r="E50" s="79">
        <v>78700</v>
      </c>
      <c r="F50" s="35">
        <v>80105</v>
      </c>
      <c r="G50" s="79">
        <v>90566</v>
      </c>
      <c r="H50" s="79">
        <v>80200</v>
      </c>
      <c r="I50" s="79">
        <v>54158.951000000001</v>
      </c>
      <c r="J50" s="79">
        <v>183830</v>
      </c>
      <c r="K50" s="79">
        <v>91519.798999999999</v>
      </c>
      <c r="L50" s="66">
        <f t="shared" si="4"/>
        <v>0.14249795892890579</v>
      </c>
      <c r="M50" s="66">
        <f t="shared" si="5"/>
        <v>-0.50214981776641465</v>
      </c>
      <c r="N50" s="28" t="s">
        <v>193</v>
      </c>
    </row>
    <row r="51" spans="1:17" x14ac:dyDescent="0.15">
      <c r="A51" s="12">
        <v>21</v>
      </c>
      <c r="B51" s="19" t="s">
        <v>42</v>
      </c>
      <c r="C51" s="19"/>
      <c r="D51" s="35">
        <v>20273.509999999998</v>
      </c>
      <c r="E51" s="79">
        <v>68720.7</v>
      </c>
      <c r="F51" s="35">
        <v>76180.13</v>
      </c>
      <c r="G51" s="79">
        <v>68867.12</v>
      </c>
      <c r="H51" s="79">
        <v>78088.52</v>
      </c>
      <c r="I51" s="79">
        <v>100509.4</v>
      </c>
      <c r="J51" s="79">
        <v>88349.77</v>
      </c>
      <c r="K51" s="79">
        <v>78540.210000000006</v>
      </c>
      <c r="L51" s="66">
        <f t="shared" si="4"/>
        <v>3.0980256925263867E-2</v>
      </c>
      <c r="M51" s="66">
        <f t="shared" si="5"/>
        <v>-0.1110309625027886</v>
      </c>
      <c r="N51" s="28" t="s">
        <v>193</v>
      </c>
    </row>
    <row r="52" spans="1:17" x14ac:dyDescent="0.15">
      <c r="A52" s="12">
        <v>22</v>
      </c>
      <c r="B52" s="10" t="s">
        <v>161</v>
      </c>
      <c r="C52" s="36"/>
      <c r="D52" s="36"/>
      <c r="E52" s="71"/>
      <c r="F52" s="36"/>
      <c r="G52" s="71"/>
      <c r="H52" s="71"/>
      <c r="I52" s="71">
        <v>53157.639788372799</v>
      </c>
      <c r="J52" s="71">
        <v>54667.45</v>
      </c>
      <c r="K52" s="71">
        <v>58891.199999999997</v>
      </c>
      <c r="L52" s="9"/>
      <c r="M52" s="9">
        <f t="shared" si="5"/>
        <v>7.7262612395493119E-2</v>
      </c>
      <c r="N52" s="28" t="s">
        <v>197</v>
      </c>
    </row>
    <row r="53" spans="1:17" x14ac:dyDescent="0.15">
      <c r="A53" s="16">
        <v>23</v>
      </c>
      <c r="B53" s="24" t="s">
        <v>94</v>
      </c>
      <c r="C53" s="25">
        <v>18272.32</v>
      </c>
      <c r="D53" s="25">
        <v>169664.05466622999</v>
      </c>
      <c r="E53" s="85">
        <v>247576</v>
      </c>
      <c r="F53" s="25">
        <v>251317.45822999999</v>
      </c>
      <c r="G53" s="85">
        <v>232287.26146000001</v>
      </c>
      <c r="H53" s="85">
        <v>371060.79</v>
      </c>
      <c r="I53" s="85">
        <v>304966.02289999998</v>
      </c>
      <c r="J53" s="85">
        <v>62997.599999999999</v>
      </c>
      <c r="K53" s="85">
        <v>53021.26</v>
      </c>
      <c r="L53" s="75">
        <f t="shared" si="4"/>
        <v>-0.78902675375828379</v>
      </c>
      <c r="M53" s="75">
        <f t="shared" si="5"/>
        <v>-0.15836063596073496</v>
      </c>
    </row>
    <row r="54" spans="1:17" x14ac:dyDescent="0.15">
      <c r="A54" s="12">
        <v>24</v>
      </c>
      <c r="B54" s="24" t="s">
        <v>52</v>
      </c>
      <c r="C54" s="86" t="s">
        <v>66</v>
      </c>
      <c r="D54" s="25">
        <v>43610.3</v>
      </c>
      <c r="E54" s="85">
        <v>43789.599999999999</v>
      </c>
      <c r="F54" s="25">
        <v>39034</v>
      </c>
      <c r="G54" s="85">
        <v>40288.6</v>
      </c>
      <c r="H54" s="85">
        <v>45058.3</v>
      </c>
      <c r="I54" s="85">
        <v>47690.2</v>
      </c>
      <c r="J54" s="85">
        <v>42659.6</v>
      </c>
      <c r="K54" s="85">
        <v>47172.800000000003</v>
      </c>
      <c r="L54" s="75">
        <f t="shared" si="4"/>
        <v>0.20850540554388489</v>
      </c>
      <c r="M54" s="75">
        <f t="shared" si="5"/>
        <v>0.10579564740410141</v>
      </c>
      <c r="Q54" s="14"/>
    </row>
    <row r="55" spans="1:17" x14ac:dyDescent="0.15">
      <c r="A55" s="12">
        <v>25</v>
      </c>
      <c r="B55" s="10" t="s">
        <v>160</v>
      </c>
      <c r="C55" s="36"/>
      <c r="D55" s="36"/>
      <c r="E55" s="71"/>
      <c r="F55" s="36"/>
      <c r="G55" s="71"/>
      <c r="H55" s="71"/>
      <c r="I55" s="71">
        <v>104033.722385085</v>
      </c>
      <c r="J55" s="71">
        <v>93828.62</v>
      </c>
      <c r="K55" s="71">
        <v>44572.55</v>
      </c>
      <c r="L55" s="9"/>
      <c r="M55" s="9">
        <f t="shared" si="5"/>
        <v>-0.52495784335312612</v>
      </c>
      <c r="N55" s="28" t="s">
        <v>197</v>
      </c>
    </row>
    <row r="56" spans="1:17" x14ac:dyDescent="0.15">
      <c r="A56" s="12">
        <v>26</v>
      </c>
      <c r="B56" s="19" t="s">
        <v>162</v>
      </c>
      <c r="C56" s="35"/>
      <c r="D56" s="35"/>
      <c r="E56" s="79"/>
      <c r="F56" s="55"/>
      <c r="G56" s="79"/>
      <c r="H56" s="79"/>
      <c r="I56" s="79">
        <v>34568.050000000003</v>
      </c>
      <c r="J56" s="79">
        <v>38605.004000000001</v>
      </c>
      <c r="K56" s="79">
        <v>37438.370000000003</v>
      </c>
      <c r="L56" s="66"/>
      <c r="M56" s="66">
        <f t="shared" si="5"/>
        <v>-3.0219761148062518E-2</v>
      </c>
    </row>
    <row r="57" spans="1:17" x14ac:dyDescent="0.15">
      <c r="A57" s="12">
        <v>27</v>
      </c>
      <c r="B57" s="3" t="s">
        <v>53</v>
      </c>
      <c r="C57" s="32">
        <v>36150.129999999997</v>
      </c>
      <c r="D57" s="32">
        <v>33695.879999999997</v>
      </c>
      <c r="E57" s="93">
        <v>31433.48</v>
      </c>
      <c r="F57" s="93">
        <v>32289</v>
      </c>
      <c r="G57" s="93">
        <v>31220</v>
      </c>
      <c r="H57" s="93">
        <v>32055</v>
      </c>
      <c r="I57" s="117">
        <v>30909</v>
      </c>
      <c r="J57" s="117">
        <v>32863</v>
      </c>
      <c r="K57" s="117">
        <v>34014.984400000001</v>
      </c>
      <c r="L57" s="228">
        <f t="shared" si="4"/>
        <v>5.3454253770634001E-2</v>
      </c>
      <c r="M57" s="228">
        <f t="shared" si="5"/>
        <v>3.5054146000060897E-2</v>
      </c>
    </row>
    <row r="58" spans="1:17" x14ac:dyDescent="0.15">
      <c r="A58" s="12">
        <v>28</v>
      </c>
      <c r="B58" s="22" t="s">
        <v>41</v>
      </c>
      <c r="C58" s="54" t="s">
        <v>66</v>
      </c>
      <c r="D58" s="80" t="s">
        <v>66</v>
      </c>
      <c r="E58" s="81">
        <v>3761</v>
      </c>
      <c r="F58" s="80" t="s">
        <v>66</v>
      </c>
      <c r="G58" s="81">
        <v>48268.25</v>
      </c>
      <c r="H58" s="81">
        <v>49620.33</v>
      </c>
      <c r="I58" s="81">
        <v>33764.410000000003</v>
      </c>
      <c r="J58" s="81">
        <v>14365.31</v>
      </c>
      <c r="K58" s="81">
        <v>32878.49</v>
      </c>
      <c r="L58" s="68"/>
      <c r="M58" s="68">
        <f t="shared" si="5"/>
        <v>1.2887421155547636</v>
      </c>
    </row>
    <row r="59" spans="1:17" x14ac:dyDescent="0.15">
      <c r="A59" s="12">
        <v>29</v>
      </c>
      <c r="B59" s="24" t="s">
        <v>77</v>
      </c>
      <c r="C59" s="86" t="s">
        <v>66</v>
      </c>
      <c r="D59" s="25">
        <v>50158.052799999998</v>
      </c>
      <c r="E59" s="85">
        <v>94933.233909999995</v>
      </c>
      <c r="F59" s="25">
        <v>57564.25</v>
      </c>
      <c r="G59" s="85">
        <v>21577.20565</v>
      </c>
      <c r="H59" s="85">
        <v>26533.38</v>
      </c>
      <c r="I59" s="85">
        <v>26357.179074</v>
      </c>
      <c r="J59" s="85">
        <v>30760.377729</v>
      </c>
      <c r="K59" s="85">
        <v>28094.165690000002</v>
      </c>
      <c r="L59" s="75">
        <f t="shared" si="4"/>
        <v>-0.51195115562176174</v>
      </c>
      <c r="M59" s="75">
        <f t="shared" si="5"/>
        <v>-8.6676830255122975E-2</v>
      </c>
      <c r="Q59" s="14"/>
    </row>
    <row r="60" spans="1:17" x14ac:dyDescent="0.15">
      <c r="B60" s="89" t="s">
        <v>124</v>
      </c>
      <c r="C60" s="91">
        <v>72255</v>
      </c>
      <c r="D60" s="91">
        <v>65604</v>
      </c>
      <c r="E60" s="91">
        <v>58659</v>
      </c>
      <c r="F60" s="91">
        <v>58438</v>
      </c>
      <c r="G60" s="91">
        <v>65042.30358</v>
      </c>
      <c r="H60" s="91">
        <v>40848.699999999997</v>
      </c>
      <c r="I60" s="90">
        <v>22582.756000000001</v>
      </c>
      <c r="J60" s="90">
        <v>6689</v>
      </c>
      <c r="K60" s="90">
        <v>26938.587200000002</v>
      </c>
      <c r="L60" s="111">
        <f t="shared" si="4"/>
        <v>-0.53902277285328037</v>
      </c>
      <c r="M60" s="111">
        <f t="shared" si="5"/>
        <v>3.0272966362685008</v>
      </c>
    </row>
    <row r="61" spans="1:17" x14ac:dyDescent="0.15">
      <c r="A61" s="16"/>
      <c r="B61" s="89" t="s">
        <v>153</v>
      </c>
      <c r="C61" s="90">
        <v>879353.3</v>
      </c>
      <c r="D61" s="90">
        <v>759133.8</v>
      </c>
      <c r="E61" s="91">
        <v>869377.71</v>
      </c>
      <c r="F61" s="90">
        <v>627176.38</v>
      </c>
      <c r="G61" s="91">
        <v>516160.98</v>
      </c>
      <c r="H61" s="90">
        <v>506271.09</v>
      </c>
      <c r="I61" s="90">
        <v>672512.6</v>
      </c>
      <c r="J61" s="90">
        <v>642169.15</v>
      </c>
      <c r="K61" s="255" t="s">
        <v>330</v>
      </c>
      <c r="L61" s="111"/>
      <c r="M61" s="111"/>
    </row>
    <row r="62" spans="1:17" x14ac:dyDescent="0.15">
      <c r="B62" s="22" t="s">
        <v>107</v>
      </c>
      <c r="C62" s="23">
        <v>274000</v>
      </c>
      <c r="D62" s="23">
        <v>291000</v>
      </c>
      <c r="E62" s="81">
        <v>132600</v>
      </c>
      <c r="F62" s="23">
        <v>113700</v>
      </c>
      <c r="G62" s="81">
        <v>139201</v>
      </c>
      <c r="H62" s="81">
        <v>235137</v>
      </c>
      <c r="I62" s="81">
        <v>211037</v>
      </c>
      <c r="J62" s="81">
        <v>33630.75</v>
      </c>
      <c r="K62" s="256" t="s">
        <v>330</v>
      </c>
      <c r="L62" s="68"/>
      <c r="M62" s="68"/>
      <c r="O62" s="109" t="s">
        <v>201</v>
      </c>
    </row>
    <row r="63" spans="1:17" x14ac:dyDescent="0.15">
      <c r="B63" s="10" t="s">
        <v>19</v>
      </c>
      <c r="C63" s="36">
        <v>1522000</v>
      </c>
      <c r="D63" s="36">
        <v>936000</v>
      </c>
      <c r="E63" s="71">
        <v>1221000</v>
      </c>
      <c r="F63" s="36">
        <v>1658254</v>
      </c>
      <c r="G63" s="71">
        <v>1225000</v>
      </c>
      <c r="H63" s="71">
        <v>932000</v>
      </c>
      <c r="I63" s="71">
        <v>93400</v>
      </c>
      <c r="J63" s="71" t="s">
        <v>324</v>
      </c>
      <c r="K63" s="257" t="s">
        <v>330</v>
      </c>
      <c r="L63" s="9"/>
      <c r="M63" s="9"/>
      <c r="N63" s="28" t="s">
        <v>200</v>
      </c>
      <c r="O63" s="109" t="s">
        <v>203</v>
      </c>
    </row>
    <row r="64" spans="1:17" x14ac:dyDescent="0.15">
      <c r="B64" s="19" t="s">
        <v>119</v>
      </c>
      <c r="C64" s="35">
        <v>58816.733</v>
      </c>
      <c r="D64" s="35">
        <v>42674.131000000001</v>
      </c>
      <c r="E64" s="79">
        <v>57325.8</v>
      </c>
      <c r="F64" s="35">
        <v>57846.6</v>
      </c>
      <c r="G64" s="79">
        <v>50055.1492</v>
      </c>
      <c r="H64" s="79">
        <v>51893.696400000001</v>
      </c>
      <c r="I64" s="79">
        <v>69907.320000000007</v>
      </c>
      <c r="J64" s="79">
        <v>40341.07</v>
      </c>
      <c r="K64" s="79"/>
      <c r="L64" s="66"/>
      <c r="M64" s="66"/>
      <c r="N64" s="28" t="s">
        <v>196</v>
      </c>
    </row>
    <row r="65" spans="2:17" x14ac:dyDescent="0.15">
      <c r="B65" s="24" t="s">
        <v>71</v>
      </c>
      <c r="C65" s="25">
        <v>147330</v>
      </c>
      <c r="D65" s="25">
        <v>66560</v>
      </c>
      <c r="E65" s="85">
        <v>77000</v>
      </c>
      <c r="F65" s="25">
        <v>70270</v>
      </c>
      <c r="G65" s="85">
        <v>87919.93</v>
      </c>
      <c r="H65" s="85">
        <v>46033.81</v>
      </c>
      <c r="I65" s="85">
        <v>48058.52</v>
      </c>
      <c r="J65" s="85">
        <v>20349.87</v>
      </c>
      <c r="K65" s="85"/>
      <c r="L65" s="75"/>
      <c r="M65" s="75"/>
    </row>
    <row r="66" spans="2:17" ht="12" customHeight="1" x14ac:dyDescent="0.15">
      <c r="B66" s="19" t="s">
        <v>79</v>
      </c>
      <c r="C66" s="35">
        <v>58816.733</v>
      </c>
      <c r="D66" s="35">
        <v>55408.639999999999</v>
      </c>
      <c r="E66" s="79">
        <v>18585</v>
      </c>
      <c r="F66" s="55">
        <v>14798</v>
      </c>
      <c r="G66" s="79">
        <v>15517.36</v>
      </c>
      <c r="H66" s="79">
        <v>19268.919999999998</v>
      </c>
      <c r="I66" s="79">
        <v>40047.800000000003</v>
      </c>
      <c r="J66" s="79">
        <v>18107.29</v>
      </c>
      <c r="K66" s="79"/>
      <c r="L66" s="66"/>
      <c r="M66" s="66"/>
      <c r="N66" s="28" t="s">
        <v>196</v>
      </c>
    </row>
    <row r="67" spans="2:17" x14ac:dyDescent="0.15">
      <c r="B67" s="10" t="s">
        <v>108</v>
      </c>
      <c r="C67" s="36">
        <v>42627</v>
      </c>
      <c r="D67" s="36">
        <v>27984</v>
      </c>
      <c r="E67" s="71">
        <v>27915</v>
      </c>
      <c r="F67" s="36">
        <v>27317.040000000001</v>
      </c>
      <c r="G67" s="71">
        <v>27379.22</v>
      </c>
      <c r="H67" s="71">
        <v>27317.84</v>
      </c>
      <c r="I67" s="71">
        <v>26149.31</v>
      </c>
      <c r="J67" s="71">
        <v>25957.05</v>
      </c>
      <c r="K67" s="71"/>
      <c r="L67" s="9"/>
      <c r="M67" s="9"/>
    </row>
    <row r="68" spans="2:17" x14ac:dyDescent="0.15">
      <c r="B68" s="24" t="s">
        <v>55</v>
      </c>
      <c r="C68" s="25">
        <v>25408</v>
      </c>
      <c r="D68" s="25">
        <v>25578</v>
      </c>
      <c r="E68" s="25">
        <v>24809.599999999999</v>
      </c>
      <c r="F68" s="25">
        <v>24709</v>
      </c>
      <c r="G68" s="85">
        <v>25182</v>
      </c>
      <c r="H68" s="85">
        <v>25034.799999999999</v>
      </c>
      <c r="I68" s="85">
        <v>26018.5</v>
      </c>
      <c r="J68" s="85">
        <v>27383.9</v>
      </c>
      <c r="K68" s="85"/>
      <c r="L68" s="75"/>
      <c r="M68" s="75"/>
    </row>
    <row r="70" spans="2:17" x14ac:dyDescent="0.15">
      <c r="B70" s="24" t="s">
        <v>69</v>
      </c>
      <c r="C70" s="25">
        <v>28400</v>
      </c>
      <c r="D70" s="25">
        <v>28100</v>
      </c>
      <c r="E70" s="85">
        <v>24700</v>
      </c>
      <c r="F70" s="25">
        <v>36400</v>
      </c>
      <c r="G70" s="85">
        <v>27875</v>
      </c>
      <c r="H70" s="85">
        <v>19684.387999999999</v>
      </c>
      <c r="I70" s="85">
        <v>20768.165000000001</v>
      </c>
      <c r="J70" s="85">
        <v>27435.452440000001</v>
      </c>
      <c r="K70" s="85"/>
      <c r="L70" s="75"/>
      <c r="M70" s="75"/>
    </row>
    <row r="71" spans="2:17" x14ac:dyDescent="0.15">
      <c r="B71" s="19" t="s">
        <v>73</v>
      </c>
      <c r="C71" s="34" t="s">
        <v>66</v>
      </c>
      <c r="D71" s="34" t="s">
        <v>66</v>
      </c>
      <c r="E71" s="35">
        <v>7843</v>
      </c>
      <c r="F71" s="55">
        <v>16027</v>
      </c>
      <c r="G71" s="79">
        <v>13018</v>
      </c>
      <c r="H71" s="79">
        <v>17069.98</v>
      </c>
      <c r="I71" s="79">
        <v>20270</v>
      </c>
      <c r="J71" s="79">
        <v>17728</v>
      </c>
      <c r="K71" s="79"/>
      <c r="L71" s="66"/>
      <c r="M71" s="66"/>
      <c r="Q71" s="14"/>
    </row>
    <row r="72" spans="2:17" x14ac:dyDescent="0.15">
      <c r="B72" s="19" t="s">
        <v>39</v>
      </c>
      <c r="C72" s="35">
        <v>59904</v>
      </c>
      <c r="D72" s="35">
        <v>55840</v>
      </c>
      <c r="E72" s="79">
        <v>62692</v>
      </c>
      <c r="F72" s="35">
        <v>62019</v>
      </c>
      <c r="G72" s="79">
        <v>67480</v>
      </c>
      <c r="H72" s="79">
        <v>57800</v>
      </c>
      <c r="I72" s="79">
        <v>19400</v>
      </c>
      <c r="J72" s="79">
        <v>8920</v>
      </c>
      <c r="K72" s="79"/>
      <c r="L72" s="66"/>
      <c r="M72" s="66"/>
    </row>
    <row r="73" spans="2:17" x14ac:dyDescent="0.15">
      <c r="B73" s="19" t="s">
        <v>54</v>
      </c>
      <c r="C73" s="35">
        <v>51640.63</v>
      </c>
      <c r="D73" s="35">
        <v>47945.63</v>
      </c>
      <c r="E73" s="79">
        <v>54186</v>
      </c>
      <c r="F73" s="35">
        <v>43608</v>
      </c>
      <c r="G73" s="79">
        <v>28407.63</v>
      </c>
      <c r="H73" s="79">
        <v>44507.63</v>
      </c>
      <c r="I73" s="79">
        <v>17903.82</v>
      </c>
      <c r="J73" s="79"/>
      <c r="K73" s="79"/>
      <c r="L73" s="66"/>
      <c r="M73" s="66"/>
      <c r="N73" s="28" t="s">
        <v>195</v>
      </c>
      <c r="Q73" s="14"/>
    </row>
    <row r="74" spans="2:17" x14ac:dyDescent="0.15">
      <c r="B74" s="19" t="s">
        <v>163</v>
      </c>
      <c r="C74" s="21"/>
      <c r="D74" s="21"/>
      <c r="E74" s="21"/>
      <c r="F74" s="35"/>
      <c r="G74" s="79"/>
      <c r="H74" s="79"/>
      <c r="I74" s="79">
        <v>16320.06301</v>
      </c>
      <c r="J74" s="79">
        <v>18727.5137</v>
      </c>
      <c r="K74" s="79"/>
      <c r="L74" s="66"/>
      <c r="M74" s="66"/>
      <c r="N74" s="28" t="s">
        <v>196</v>
      </c>
    </row>
    <row r="75" spans="2:17" x14ac:dyDescent="0.15">
      <c r="B75" s="24" t="s">
        <v>7</v>
      </c>
      <c r="C75" s="24"/>
      <c r="D75" s="25"/>
      <c r="E75" s="85"/>
      <c r="F75" s="25"/>
      <c r="G75" s="85"/>
      <c r="H75" s="85">
        <v>85918.24</v>
      </c>
      <c r="I75" s="85">
        <v>15615.67412</v>
      </c>
      <c r="J75" s="85">
        <v>26000</v>
      </c>
      <c r="K75" s="85"/>
      <c r="L75" s="75"/>
      <c r="M75" s="75"/>
    </row>
    <row r="76" spans="2:17" x14ac:dyDescent="0.15">
      <c r="B76" s="24" t="s">
        <v>155</v>
      </c>
      <c r="C76" s="25">
        <v>8684</v>
      </c>
      <c r="D76" s="84">
        <v>13855</v>
      </c>
      <c r="E76" s="85">
        <v>15210</v>
      </c>
      <c r="F76" s="25">
        <v>16183.75563</v>
      </c>
      <c r="G76" s="85">
        <v>18066.878280000001</v>
      </c>
      <c r="H76" s="85">
        <v>18380.356449999999</v>
      </c>
      <c r="I76" s="85">
        <v>15331.65</v>
      </c>
      <c r="J76" s="85"/>
      <c r="K76" s="85"/>
      <c r="L76" s="75"/>
      <c r="M76" s="75"/>
      <c r="Q76" s="14"/>
    </row>
    <row r="77" spans="2:17" x14ac:dyDescent="0.15">
      <c r="B77" s="24" t="s">
        <v>57</v>
      </c>
      <c r="C77" s="25">
        <v>32800</v>
      </c>
      <c r="D77" s="25">
        <v>15400</v>
      </c>
      <c r="E77" s="85">
        <v>22100</v>
      </c>
      <c r="F77" s="69">
        <v>15900</v>
      </c>
      <c r="G77" s="85">
        <v>10800</v>
      </c>
      <c r="H77" s="85">
        <v>24381.64</v>
      </c>
      <c r="I77" s="85">
        <v>14413.028</v>
      </c>
      <c r="J77" s="85"/>
      <c r="K77" s="85"/>
      <c r="L77" s="75"/>
      <c r="M77" s="75"/>
    </row>
    <row r="78" spans="2:17" x14ac:dyDescent="0.15">
      <c r="B78" s="3" t="s">
        <v>44</v>
      </c>
      <c r="C78" s="32">
        <v>10154.01</v>
      </c>
      <c r="D78" s="32">
        <v>11719.7</v>
      </c>
      <c r="E78" s="93">
        <v>10755.93</v>
      </c>
      <c r="F78" s="32">
        <v>10196.0208</v>
      </c>
      <c r="G78" s="93">
        <v>10440</v>
      </c>
      <c r="H78" s="76"/>
      <c r="I78" s="117">
        <v>13719</v>
      </c>
      <c r="J78" s="117"/>
      <c r="K78" s="117"/>
      <c r="L78" s="112"/>
      <c r="M78" s="112"/>
    </row>
    <row r="79" spans="2:17" x14ac:dyDescent="0.15">
      <c r="B79" s="24" t="s">
        <v>164</v>
      </c>
      <c r="C79" s="25"/>
      <c r="D79" s="25"/>
      <c r="E79" s="85"/>
      <c r="F79" s="69"/>
      <c r="G79" s="85"/>
      <c r="H79" s="85"/>
      <c r="I79" s="85">
        <v>12650.109781241899</v>
      </c>
      <c r="J79" s="85"/>
      <c r="K79" s="85"/>
      <c r="L79" s="75"/>
      <c r="M79" s="75"/>
    </row>
    <row r="80" spans="2:17" x14ac:dyDescent="0.15">
      <c r="B80" s="10" t="s">
        <v>129</v>
      </c>
      <c r="C80" s="36"/>
      <c r="D80" s="36"/>
      <c r="E80" s="71"/>
      <c r="F80" s="56"/>
      <c r="G80" s="71"/>
      <c r="H80" s="71"/>
      <c r="I80" s="71">
        <v>12529.11</v>
      </c>
      <c r="J80" s="71">
        <v>25621.18</v>
      </c>
      <c r="K80" s="71"/>
      <c r="L80" s="9"/>
      <c r="M80" s="9"/>
    </row>
    <row r="81" spans="2:17" x14ac:dyDescent="0.15">
      <c r="B81" s="24" t="s">
        <v>165</v>
      </c>
      <c r="C81" s="25"/>
      <c r="D81" s="25"/>
      <c r="E81" s="85"/>
      <c r="F81" s="69"/>
      <c r="G81" s="85"/>
      <c r="H81" s="85"/>
      <c r="I81" s="85">
        <v>11300</v>
      </c>
      <c r="J81" s="85"/>
      <c r="K81" s="85"/>
      <c r="L81" s="75"/>
      <c r="M81" s="75"/>
    </row>
    <row r="82" spans="2:17" x14ac:dyDescent="0.15">
      <c r="B82" s="24" t="s">
        <v>68</v>
      </c>
      <c r="C82" s="25">
        <v>9570</v>
      </c>
      <c r="D82" s="84">
        <v>12166.8079</v>
      </c>
      <c r="E82" s="25">
        <v>9509.1010000000006</v>
      </c>
      <c r="F82" s="25">
        <v>17351.150000000001</v>
      </c>
      <c r="G82" s="85">
        <v>21950.35</v>
      </c>
      <c r="H82" s="85">
        <v>23080.55</v>
      </c>
      <c r="I82" s="85">
        <v>11094.424784119999</v>
      </c>
      <c r="J82" s="85"/>
      <c r="K82" s="85"/>
      <c r="L82" s="75"/>
      <c r="M82" s="75"/>
    </row>
    <row r="83" spans="2:17" x14ac:dyDescent="0.15">
      <c r="B83" s="24" t="s">
        <v>0</v>
      </c>
      <c r="C83" s="25">
        <v>7435</v>
      </c>
      <c r="D83" s="25">
        <v>6807.7399599999999</v>
      </c>
      <c r="E83" s="25">
        <v>7147</v>
      </c>
      <c r="F83" s="69">
        <v>14311.92</v>
      </c>
      <c r="G83" s="85">
        <v>14551.86</v>
      </c>
      <c r="H83" s="85">
        <v>11961.72</v>
      </c>
      <c r="I83" s="85">
        <v>9616.4806976700002</v>
      </c>
      <c r="J83" s="85"/>
      <c r="K83" s="85"/>
      <c r="L83" s="75"/>
      <c r="M83" s="75"/>
      <c r="Q83" s="14"/>
    </row>
    <row r="84" spans="2:17" x14ac:dyDescent="0.15">
      <c r="B84" s="19" t="s">
        <v>130</v>
      </c>
      <c r="C84" s="21"/>
      <c r="D84" s="21"/>
      <c r="E84" s="21"/>
      <c r="F84" s="35"/>
      <c r="G84" s="79"/>
      <c r="H84" s="79"/>
      <c r="I84" s="79">
        <v>9210.65</v>
      </c>
      <c r="J84" s="79"/>
      <c r="K84" s="79"/>
      <c r="L84" s="66"/>
      <c r="M84" s="66"/>
    </row>
    <row r="85" spans="2:17" x14ac:dyDescent="0.15">
      <c r="B85" s="24" t="s">
        <v>166</v>
      </c>
      <c r="C85" s="25"/>
      <c r="D85" s="25"/>
      <c r="E85" s="85"/>
      <c r="F85" s="69"/>
      <c r="G85" s="85"/>
      <c r="H85" s="85"/>
      <c r="I85" s="85">
        <v>8890.8883612381105</v>
      </c>
      <c r="J85" s="85"/>
      <c r="K85" s="85"/>
      <c r="L85" s="75"/>
      <c r="M85" s="75"/>
    </row>
    <row r="86" spans="2:17" x14ac:dyDescent="0.15">
      <c r="B86" s="118" t="s">
        <v>167</v>
      </c>
      <c r="C86" s="3"/>
      <c r="D86" s="21"/>
      <c r="E86" s="21"/>
      <c r="F86" s="35"/>
      <c r="G86" s="79"/>
      <c r="H86" s="79"/>
      <c r="I86" s="79">
        <v>8410</v>
      </c>
      <c r="J86" s="79"/>
      <c r="K86" s="79"/>
      <c r="L86" s="66"/>
      <c r="M86" s="66"/>
    </row>
    <row r="87" spans="2:17" x14ac:dyDescent="0.15">
      <c r="B87" s="19" t="s">
        <v>168</v>
      </c>
      <c r="C87" s="21"/>
      <c r="D87" s="21"/>
      <c r="E87" s="21"/>
      <c r="F87" s="35"/>
      <c r="G87" s="79"/>
      <c r="H87" s="79"/>
      <c r="I87" s="79">
        <v>7648.2</v>
      </c>
      <c r="J87" s="79"/>
      <c r="K87" s="79"/>
      <c r="L87" s="66"/>
      <c r="M87" s="66"/>
    </row>
    <row r="88" spans="2:17" x14ac:dyDescent="0.15">
      <c r="B88" s="89" t="s">
        <v>114</v>
      </c>
      <c r="C88" s="90"/>
      <c r="D88" s="90"/>
      <c r="E88" s="91"/>
      <c r="F88" s="90"/>
      <c r="G88" s="91"/>
      <c r="H88" s="91"/>
      <c r="I88" s="90">
        <v>7627.62</v>
      </c>
      <c r="J88" s="90"/>
      <c r="K88" s="90"/>
      <c r="L88" s="111"/>
      <c r="M88" s="111"/>
    </row>
    <row r="89" spans="2:17" x14ac:dyDescent="0.15">
      <c r="B89" s="24" t="s">
        <v>78</v>
      </c>
      <c r="C89" s="25">
        <v>14200</v>
      </c>
      <c r="D89" s="84">
        <v>16700</v>
      </c>
      <c r="E89" s="85">
        <v>17800</v>
      </c>
      <c r="F89" s="25">
        <v>20100</v>
      </c>
      <c r="G89" s="85">
        <v>20027.39113</v>
      </c>
      <c r="H89" s="85">
        <v>20036.32581808</v>
      </c>
      <c r="I89" s="85">
        <v>7519.8579784800004</v>
      </c>
      <c r="J89" s="85"/>
      <c r="K89" s="85"/>
      <c r="L89" s="75"/>
      <c r="M89" s="75"/>
    </row>
    <row r="90" spans="2:17" x14ac:dyDescent="0.15">
      <c r="B90" s="22" t="s">
        <v>75</v>
      </c>
      <c r="C90" s="23">
        <v>85342.2</v>
      </c>
      <c r="D90" s="23">
        <v>94409.02</v>
      </c>
      <c r="E90" s="81">
        <v>95709.43</v>
      </c>
      <c r="F90" s="23">
        <v>91223.494999999995</v>
      </c>
      <c r="G90" s="81">
        <v>17811.412779999999</v>
      </c>
      <c r="H90" s="81">
        <v>18170.7114</v>
      </c>
      <c r="I90" s="81">
        <v>6903.7894999999999</v>
      </c>
      <c r="J90" s="81"/>
      <c r="K90" s="81"/>
      <c r="L90" s="68"/>
      <c r="M90" s="68"/>
      <c r="O90" s="125" t="s">
        <v>201</v>
      </c>
    </row>
    <row r="91" spans="2:17" x14ac:dyDescent="0.15">
      <c r="B91" s="22" t="s">
        <v>169</v>
      </c>
      <c r="C91" s="23"/>
      <c r="D91" s="23"/>
      <c r="E91" s="81"/>
      <c r="F91" s="23"/>
      <c r="G91" s="81"/>
      <c r="H91" s="81"/>
      <c r="I91" s="81">
        <v>6893.1887900000002</v>
      </c>
      <c r="J91" s="81"/>
      <c r="K91" s="81"/>
      <c r="L91" s="68"/>
      <c r="M91" s="68"/>
    </row>
    <row r="92" spans="2:17" x14ac:dyDescent="0.15">
      <c r="B92" s="10" t="s">
        <v>170</v>
      </c>
      <c r="C92" s="36"/>
      <c r="D92" s="36"/>
      <c r="E92" s="71"/>
      <c r="F92" s="56"/>
      <c r="G92" s="71"/>
      <c r="H92" s="71"/>
      <c r="I92" s="71">
        <v>6761.1334699999998</v>
      </c>
      <c r="J92" s="71"/>
      <c r="K92" s="71"/>
      <c r="L92" s="9"/>
      <c r="M92" s="9"/>
    </row>
    <row r="93" spans="2:17" x14ac:dyDescent="0.15">
      <c r="B93" s="24" t="s">
        <v>171</v>
      </c>
      <c r="C93" s="25"/>
      <c r="D93" s="84"/>
      <c r="E93" s="85"/>
      <c r="F93" s="25"/>
      <c r="G93" s="85"/>
      <c r="H93" s="85"/>
      <c r="I93" s="85">
        <v>6692.9926652300001</v>
      </c>
      <c r="J93" s="85"/>
      <c r="K93" s="85"/>
      <c r="L93" s="75"/>
      <c r="M93" s="75"/>
    </row>
    <row r="94" spans="2:17" x14ac:dyDescent="0.15">
      <c r="B94" s="24" t="s">
        <v>172</v>
      </c>
      <c r="C94" s="25"/>
      <c r="D94" s="84"/>
      <c r="E94" s="85"/>
      <c r="F94" s="25"/>
      <c r="G94" s="85"/>
      <c r="H94" s="85"/>
      <c r="I94" s="85">
        <v>6688.3892299999998</v>
      </c>
      <c r="J94" s="85"/>
      <c r="K94" s="85"/>
      <c r="L94" s="75"/>
      <c r="M94" s="75"/>
    </row>
    <row r="95" spans="2:17" x14ac:dyDescent="0.15">
      <c r="B95" s="22" t="s">
        <v>173</v>
      </c>
      <c r="C95" s="23"/>
      <c r="D95" s="23"/>
      <c r="E95" s="81"/>
      <c r="F95" s="23"/>
      <c r="G95" s="81"/>
      <c r="H95" s="81"/>
      <c r="I95" s="81">
        <v>6564.8102699999999</v>
      </c>
      <c r="J95" s="81"/>
      <c r="K95" s="81"/>
      <c r="L95" s="68"/>
      <c r="M95" s="68"/>
    </row>
    <row r="96" spans="2:17" x14ac:dyDescent="0.15">
      <c r="B96" s="22" t="s">
        <v>174</v>
      </c>
      <c r="C96" s="23"/>
      <c r="D96" s="23"/>
      <c r="E96" s="81"/>
      <c r="F96" s="23"/>
      <c r="G96" s="81"/>
      <c r="H96" s="81"/>
      <c r="I96" s="81">
        <v>6350</v>
      </c>
      <c r="J96" s="81"/>
      <c r="K96" s="81"/>
      <c r="L96" s="68"/>
      <c r="M96" s="68"/>
    </row>
    <row r="97" spans="2:17" x14ac:dyDescent="0.15">
      <c r="B97" s="10" t="s">
        <v>175</v>
      </c>
      <c r="C97" s="36">
        <v>140614</v>
      </c>
      <c r="D97" s="36">
        <v>6034</v>
      </c>
      <c r="E97" s="71">
        <v>11678</v>
      </c>
      <c r="F97" s="56">
        <v>3972.23</v>
      </c>
      <c r="G97" s="71">
        <v>15511.86</v>
      </c>
      <c r="H97" s="71">
        <v>8832.73</v>
      </c>
      <c r="I97" s="71">
        <v>6249.1490000000003</v>
      </c>
      <c r="J97" s="71"/>
      <c r="K97" s="71"/>
      <c r="L97" s="9"/>
      <c r="M97" s="9"/>
      <c r="Q97" s="14"/>
    </row>
    <row r="98" spans="2:17" x14ac:dyDescent="0.15">
      <c r="B98" s="24" t="s">
        <v>176</v>
      </c>
      <c r="C98" s="25"/>
      <c r="D98" s="84"/>
      <c r="E98" s="85"/>
      <c r="F98" s="25"/>
      <c r="G98" s="85"/>
      <c r="H98" s="85"/>
      <c r="I98" s="85">
        <v>6084.1863954600003</v>
      </c>
      <c r="J98" s="85"/>
      <c r="K98" s="85"/>
      <c r="L98" s="75"/>
      <c r="M98" s="75"/>
    </row>
    <row r="99" spans="2:17" x14ac:dyDescent="0.15">
      <c r="B99" s="118" t="s">
        <v>177</v>
      </c>
      <c r="C99" s="3"/>
      <c r="D99" s="3"/>
      <c r="E99" s="3"/>
      <c r="F99" s="3"/>
      <c r="G99" s="3"/>
      <c r="H99" s="3"/>
      <c r="I99" s="117">
        <v>5680</v>
      </c>
      <c r="J99" s="117"/>
      <c r="K99" s="117"/>
      <c r="L99" s="112"/>
      <c r="M99" s="112"/>
    </row>
    <row r="100" spans="2:17" x14ac:dyDescent="0.15">
      <c r="B100" s="24" t="s">
        <v>178</v>
      </c>
      <c r="C100" s="25"/>
      <c r="D100" s="84"/>
      <c r="E100" s="85"/>
      <c r="F100" s="25"/>
      <c r="G100" s="85"/>
      <c r="H100" s="85"/>
      <c r="I100" s="85">
        <v>5645.0998601299998</v>
      </c>
      <c r="J100" s="85"/>
      <c r="K100" s="85"/>
      <c r="L100" s="75"/>
      <c r="M100" s="75"/>
    </row>
    <row r="101" spans="2:17" x14ac:dyDescent="0.15">
      <c r="B101" s="19" t="s">
        <v>14</v>
      </c>
      <c r="C101" s="35">
        <v>14256</v>
      </c>
      <c r="D101" s="35">
        <v>12020.4</v>
      </c>
      <c r="E101" s="79">
        <v>9979</v>
      </c>
      <c r="F101" s="55">
        <v>11748.24</v>
      </c>
      <c r="G101" s="79">
        <v>13608</v>
      </c>
      <c r="H101" s="79">
        <v>8281.44</v>
      </c>
      <c r="I101" s="79">
        <v>5508</v>
      </c>
      <c r="J101" s="79"/>
      <c r="K101" s="79"/>
      <c r="L101" s="66"/>
      <c r="M101" s="66"/>
      <c r="Q101" s="14"/>
    </row>
    <row r="102" spans="2:17" x14ac:dyDescent="0.15">
      <c r="B102" s="89" t="s">
        <v>179</v>
      </c>
      <c r="C102" s="90"/>
      <c r="D102" s="90"/>
      <c r="E102" s="91"/>
      <c r="F102" s="90"/>
      <c r="G102" s="91"/>
      <c r="H102" s="91"/>
      <c r="I102" s="90">
        <v>5247.02</v>
      </c>
      <c r="J102" s="90"/>
      <c r="K102" s="90"/>
      <c r="L102" s="111"/>
      <c r="M102" s="111"/>
    </row>
    <row r="103" spans="2:17" x14ac:dyDescent="0.15">
      <c r="B103" s="19" t="s">
        <v>180</v>
      </c>
      <c r="C103" s="21"/>
      <c r="D103" s="21"/>
      <c r="E103" s="21"/>
      <c r="F103" s="35"/>
      <c r="G103" s="79"/>
      <c r="H103" s="79"/>
      <c r="I103" s="79">
        <v>5168.3900000000003</v>
      </c>
      <c r="J103" s="79"/>
      <c r="K103" s="79"/>
      <c r="L103" s="66"/>
      <c r="M103" s="66"/>
    </row>
    <row r="104" spans="2:17" x14ac:dyDescent="0.15">
      <c r="B104" s="89" t="s">
        <v>181</v>
      </c>
      <c r="C104" s="90"/>
      <c r="D104" s="90"/>
      <c r="E104" s="91"/>
      <c r="F104" s="90"/>
      <c r="G104" s="91"/>
      <c r="H104" s="91"/>
      <c r="I104" s="90">
        <v>5090</v>
      </c>
      <c r="J104" s="90"/>
      <c r="K104" s="90"/>
      <c r="L104" s="111"/>
      <c r="M104" s="111"/>
    </row>
    <row r="105" spans="2:17" x14ac:dyDescent="0.15">
      <c r="B105" s="24" t="s">
        <v>182</v>
      </c>
      <c r="C105" s="25"/>
      <c r="D105" s="84"/>
      <c r="E105" s="85"/>
      <c r="F105" s="25"/>
      <c r="G105" s="85"/>
      <c r="H105" s="85"/>
      <c r="I105" s="85">
        <v>5066.32</v>
      </c>
      <c r="J105" s="85"/>
      <c r="K105" s="85"/>
      <c r="L105" s="75"/>
      <c r="M105" s="75"/>
    </row>
    <row r="106" spans="2:17" x14ac:dyDescent="0.15">
      <c r="B106" s="24" t="s">
        <v>183</v>
      </c>
      <c r="C106" s="25"/>
      <c r="D106" s="84"/>
      <c r="E106" s="85"/>
      <c r="F106" s="25"/>
      <c r="G106" s="85"/>
      <c r="H106" s="85"/>
      <c r="I106" s="85">
        <v>4561.3100000000004</v>
      </c>
      <c r="J106" s="85"/>
      <c r="K106" s="85"/>
      <c r="L106" s="75"/>
      <c r="M106" s="75"/>
    </row>
    <row r="107" spans="2:17" x14ac:dyDescent="0.15">
      <c r="B107" s="22" t="s">
        <v>184</v>
      </c>
      <c r="C107" s="23"/>
      <c r="D107" s="23"/>
      <c r="E107" s="81"/>
      <c r="F107" s="23"/>
      <c r="G107" s="81"/>
      <c r="H107" s="81"/>
      <c r="I107" s="81">
        <v>4464.32</v>
      </c>
      <c r="J107" s="81"/>
      <c r="K107" s="81"/>
      <c r="L107" s="68"/>
      <c r="M107" s="68"/>
    </row>
    <row r="108" spans="2:17" x14ac:dyDescent="0.15">
      <c r="B108" s="24" t="s">
        <v>117</v>
      </c>
      <c r="C108" s="25"/>
      <c r="D108" s="84"/>
      <c r="E108" s="85"/>
      <c r="F108" s="25"/>
      <c r="G108" s="85"/>
      <c r="H108" s="85"/>
      <c r="I108" s="85">
        <v>4251.0414208000002</v>
      </c>
      <c r="J108" s="85"/>
      <c r="K108" s="85"/>
      <c r="L108" s="75"/>
      <c r="M108" s="75"/>
    </row>
    <row r="109" spans="2:17" x14ac:dyDescent="0.15">
      <c r="B109" s="24" t="s">
        <v>185</v>
      </c>
      <c r="C109" s="25"/>
      <c r="D109" s="84"/>
      <c r="E109" s="85"/>
      <c r="F109" s="25"/>
      <c r="G109" s="85"/>
      <c r="H109" s="85"/>
      <c r="I109" s="85">
        <v>4249.99</v>
      </c>
      <c r="J109" s="85"/>
      <c r="K109" s="85"/>
      <c r="L109" s="75"/>
      <c r="M109" s="75"/>
    </row>
    <row r="110" spans="2:17" x14ac:dyDescent="0.15">
      <c r="B110" s="19" t="s">
        <v>186</v>
      </c>
      <c r="C110" s="21"/>
      <c r="D110" s="21"/>
      <c r="E110" s="21"/>
      <c r="F110" s="35"/>
      <c r="G110" s="79"/>
      <c r="H110" s="79"/>
      <c r="I110" s="79">
        <v>4193.07</v>
      </c>
      <c r="J110" s="79"/>
      <c r="K110" s="79"/>
      <c r="L110" s="66"/>
      <c r="M110" s="66"/>
    </row>
    <row r="111" spans="2:17" x14ac:dyDescent="0.15">
      <c r="B111" s="24" t="s">
        <v>187</v>
      </c>
      <c r="C111" s="25"/>
      <c r="D111" s="84"/>
      <c r="E111" s="85"/>
      <c r="F111" s="25"/>
      <c r="G111" s="85"/>
      <c r="H111" s="85"/>
      <c r="I111" s="85">
        <v>4137.2920000000004</v>
      </c>
      <c r="J111" s="85"/>
      <c r="K111" s="85"/>
      <c r="L111" s="75"/>
      <c r="M111" s="75"/>
    </row>
    <row r="112" spans="2:17" x14ac:dyDescent="0.15">
      <c r="B112" s="118" t="s">
        <v>131</v>
      </c>
      <c r="C112" s="3"/>
      <c r="D112" s="3"/>
      <c r="E112" s="3"/>
      <c r="F112" s="3"/>
      <c r="G112" s="3"/>
      <c r="H112" s="3"/>
      <c r="I112" s="117">
        <v>3455</v>
      </c>
      <c r="J112" s="117"/>
      <c r="K112" s="117"/>
      <c r="L112" s="112"/>
      <c r="M112" s="3"/>
    </row>
    <row r="113" spans="2:17" x14ac:dyDescent="0.15">
      <c r="B113" s="24" t="s">
        <v>188</v>
      </c>
      <c r="C113" s="25"/>
      <c r="D113" s="84"/>
      <c r="E113" s="85"/>
      <c r="F113" s="25"/>
      <c r="G113" s="85"/>
      <c r="H113" s="85"/>
      <c r="I113" s="85">
        <v>3433.72</v>
      </c>
      <c r="J113" s="85"/>
      <c r="K113" s="85"/>
      <c r="L113" s="75"/>
      <c r="M113" s="75"/>
    </row>
    <row r="114" spans="2:17" x14ac:dyDescent="0.15">
      <c r="B114" s="24" t="s">
        <v>189</v>
      </c>
      <c r="C114" s="25"/>
      <c r="D114" s="84"/>
      <c r="E114" s="85"/>
      <c r="F114" s="25"/>
      <c r="G114" s="85"/>
      <c r="H114" s="85"/>
      <c r="I114" s="85">
        <v>3330.8</v>
      </c>
      <c r="J114" s="85"/>
      <c r="K114" s="85"/>
      <c r="L114" s="75"/>
      <c r="M114" s="75"/>
    </row>
    <row r="115" spans="2:17" x14ac:dyDescent="0.15">
      <c r="B115" s="24" t="s">
        <v>190</v>
      </c>
      <c r="C115" s="25"/>
      <c r="D115" s="84"/>
      <c r="E115" s="85"/>
      <c r="F115" s="25"/>
      <c r="G115" s="85"/>
      <c r="H115" s="85"/>
      <c r="I115" s="85">
        <v>3316.3870000000002</v>
      </c>
      <c r="J115" s="85"/>
      <c r="K115" s="85"/>
      <c r="L115" s="75"/>
      <c r="M115" s="75"/>
    </row>
    <row r="116" spans="2:17" x14ac:dyDescent="0.15">
      <c r="B116" s="118"/>
      <c r="C116" s="3"/>
      <c r="D116" s="3"/>
      <c r="E116" s="3"/>
      <c r="F116" s="3"/>
      <c r="G116" s="3"/>
      <c r="H116" s="3"/>
      <c r="I116" s="117"/>
      <c r="J116" s="117"/>
      <c r="K116" s="117"/>
      <c r="L116" s="112"/>
      <c r="M116" s="3"/>
    </row>
    <row r="117" spans="2:17" x14ac:dyDescent="0.15">
      <c r="B117" s="119" t="s">
        <v>191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7" x14ac:dyDescent="0.1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112"/>
      <c r="M118" s="3"/>
    </row>
    <row r="119" spans="2:17" x14ac:dyDescent="0.15">
      <c r="B119" s="3" t="s">
        <v>40</v>
      </c>
      <c r="C119" s="32">
        <v>3121.3168000000001</v>
      </c>
      <c r="D119" s="32">
        <v>27387.191999999999</v>
      </c>
      <c r="E119" s="93">
        <v>44594.05</v>
      </c>
      <c r="F119" s="32">
        <v>45750.98</v>
      </c>
      <c r="G119" s="93">
        <v>49309.279999999999</v>
      </c>
      <c r="H119" s="93">
        <v>25781.279999999999</v>
      </c>
      <c r="I119" s="93"/>
      <c r="J119" s="227">
        <v>25168.09</v>
      </c>
      <c r="K119" s="227"/>
      <c r="L119" s="112"/>
      <c r="M119" s="4"/>
    </row>
    <row r="120" spans="2:17" x14ac:dyDescent="0.15">
      <c r="B120" s="19" t="s">
        <v>152</v>
      </c>
      <c r="C120" s="21" t="s">
        <v>66</v>
      </c>
      <c r="D120" s="21" t="s">
        <v>66</v>
      </c>
      <c r="E120" s="21" t="s">
        <v>66</v>
      </c>
      <c r="F120" s="35">
        <v>24651.69</v>
      </c>
      <c r="G120" s="79">
        <v>85434.40399999998</v>
      </c>
      <c r="H120" s="79">
        <v>49256.184999999998</v>
      </c>
      <c r="I120" s="227">
        <v>44185.9</v>
      </c>
      <c r="J120" s="79"/>
      <c r="K120" s="79"/>
      <c r="L120" s="79"/>
      <c r="M120" s="66"/>
      <c r="Q120" s="14"/>
    </row>
    <row r="121" spans="2:17" x14ac:dyDescent="0.15">
      <c r="B121" s="10" t="s">
        <v>129</v>
      </c>
      <c r="C121" s="36">
        <v>5280</v>
      </c>
      <c r="D121" s="36">
        <v>12618.29</v>
      </c>
      <c r="E121" s="36">
        <v>8636.98</v>
      </c>
      <c r="F121" s="56">
        <v>5796.28</v>
      </c>
      <c r="G121" s="71">
        <v>11580.95</v>
      </c>
      <c r="H121" s="71">
        <v>7562.97</v>
      </c>
      <c r="I121" s="71"/>
      <c r="J121" s="71"/>
      <c r="K121" s="71"/>
      <c r="L121" s="71"/>
      <c r="M121" s="9"/>
      <c r="Q121" s="14"/>
    </row>
    <row r="122" spans="2:17" x14ac:dyDescent="0.15">
      <c r="B122" s="19" t="s">
        <v>1</v>
      </c>
      <c r="C122" s="35">
        <v>28540</v>
      </c>
      <c r="D122" s="34">
        <v>33525.300000000003</v>
      </c>
      <c r="E122" s="79">
        <v>23173.912</v>
      </c>
      <c r="F122" s="55">
        <v>18618</v>
      </c>
      <c r="G122" s="79">
        <v>14520</v>
      </c>
      <c r="H122" s="79">
        <v>6811</v>
      </c>
      <c r="I122" s="79"/>
      <c r="J122" s="79"/>
      <c r="K122" s="79"/>
      <c r="L122" s="79"/>
      <c r="M122" s="66"/>
    </row>
    <row r="123" spans="2:17" x14ac:dyDescent="0.15">
      <c r="B123" s="19" t="s">
        <v>58</v>
      </c>
      <c r="C123" s="79">
        <v>91118.260989999995</v>
      </c>
      <c r="D123" s="79">
        <v>97000</v>
      </c>
      <c r="E123" s="79">
        <v>60000</v>
      </c>
      <c r="F123" s="19">
        <v>25000</v>
      </c>
      <c r="G123" s="19">
        <v>85000</v>
      </c>
      <c r="H123" s="79"/>
      <c r="I123" s="79"/>
      <c r="J123" s="79"/>
      <c r="K123" s="79"/>
      <c r="L123" s="79"/>
      <c r="M123" s="66"/>
    </row>
    <row r="124" spans="2:17" x14ac:dyDescent="0.15">
      <c r="B124" s="22" t="s">
        <v>141</v>
      </c>
      <c r="C124" s="80" t="s">
        <v>142</v>
      </c>
      <c r="D124" s="81">
        <v>13554.76</v>
      </c>
      <c r="E124" s="81">
        <v>13756.97</v>
      </c>
      <c r="F124" s="81">
        <v>13824.76730012</v>
      </c>
      <c r="G124" s="81">
        <v>20202.214556899999</v>
      </c>
      <c r="H124" s="81"/>
      <c r="I124" s="81"/>
      <c r="J124" s="81"/>
      <c r="K124" s="81"/>
      <c r="L124" s="68"/>
      <c r="M124" s="68"/>
      <c r="Q124" s="82"/>
    </row>
    <row r="125" spans="2:17" x14ac:dyDescent="0.15">
      <c r="B125" s="89" t="s">
        <v>156</v>
      </c>
      <c r="C125" s="90">
        <v>171452.6</v>
      </c>
      <c r="D125" s="90">
        <v>191754.9</v>
      </c>
      <c r="E125" s="91">
        <v>52809.29</v>
      </c>
      <c r="F125" s="90">
        <v>65210.37</v>
      </c>
      <c r="G125" s="92" t="s">
        <v>51</v>
      </c>
      <c r="H125" s="92"/>
      <c r="I125" s="92"/>
      <c r="J125" s="92"/>
      <c r="K125" s="92"/>
      <c r="L125" s="92"/>
      <c r="M125" s="111"/>
      <c r="N125" s="116"/>
      <c r="Q125" s="14"/>
    </row>
    <row r="126" spans="2:17" x14ac:dyDescent="0.15">
      <c r="B126" s="19" t="s">
        <v>45</v>
      </c>
      <c r="C126" s="35">
        <v>73683.14</v>
      </c>
      <c r="D126" s="35">
        <v>85163.77</v>
      </c>
      <c r="E126" s="79">
        <v>74160.39</v>
      </c>
      <c r="F126" s="35">
        <v>43811</v>
      </c>
      <c r="G126" s="33" t="s">
        <v>66</v>
      </c>
      <c r="H126" s="79"/>
      <c r="I126" s="79"/>
      <c r="J126" s="79"/>
      <c r="K126" s="79"/>
      <c r="L126" s="79"/>
      <c r="M126" s="66"/>
      <c r="Q126" s="14"/>
    </row>
    <row r="127" spans="2:17" x14ac:dyDescent="0.15">
      <c r="B127" s="10" t="s">
        <v>59</v>
      </c>
      <c r="C127" s="36">
        <v>338000</v>
      </c>
      <c r="D127" s="36">
        <v>32800</v>
      </c>
      <c r="E127" s="71">
        <v>30500</v>
      </c>
      <c r="F127" s="52" t="s">
        <v>66</v>
      </c>
      <c r="G127" s="53" t="s">
        <v>66</v>
      </c>
      <c r="H127" s="71"/>
      <c r="I127" s="71"/>
      <c r="J127" s="71"/>
      <c r="K127" s="71"/>
      <c r="L127" s="71"/>
      <c r="M127" s="9"/>
      <c r="Q127" s="14"/>
    </row>
    <row r="128" spans="2:17" x14ac:dyDescent="0.15">
      <c r="Q128" s="14"/>
    </row>
    <row r="129" spans="17:17" x14ac:dyDescent="0.15">
      <c r="Q129" s="14"/>
    </row>
    <row r="130" spans="17:17" x14ac:dyDescent="0.15">
      <c r="Q130" s="14"/>
    </row>
  </sheetData>
  <sortState ref="A13:G69">
    <sortCondition descending="1" ref="F14:F69"/>
  </sortState>
  <phoneticPr fontId="4" type="noConversion"/>
  <pageMargins left="0.47743055555555558" right="0.55555555555555558" top="0.33670033670033672" bottom="0.5" header="0.5" footer="0.5"/>
  <pageSetup paperSize="10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66"/>
  <sheetViews>
    <sheetView topLeftCell="C1" zoomScale="159" zoomScaleNormal="159" zoomScalePageLayoutView="159" workbookViewId="0">
      <selection activeCell="E66" sqref="E66"/>
    </sheetView>
  </sheetViews>
  <sheetFormatPr baseColWidth="10" defaultRowHeight="16" x14ac:dyDescent="0.2"/>
  <cols>
    <col min="1" max="1" width="4.5" style="137" customWidth="1"/>
    <col min="2" max="2" width="31.5" style="137" customWidth="1"/>
    <col min="3" max="3" width="31.1640625" style="137" customWidth="1"/>
    <col min="4" max="7" width="10.83203125" style="137"/>
    <col min="8" max="9" width="10" style="137" customWidth="1"/>
    <col min="10" max="11" width="9.1640625" style="137" customWidth="1"/>
    <col min="12" max="12" width="7.83203125" style="137" customWidth="1"/>
    <col min="13" max="13" width="8.6640625" style="137" customWidth="1"/>
    <col min="14" max="14" width="10.83203125" style="137"/>
    <col min="15" max="15" width="14.6640625" style="137" customWidth="1"/>
    <col min="16" max="19" width="10.83203125" style="137"/>
    <col min="20" max="20" width="19.83203125" style="137" customWidth="1"/>
    <col min="21" max="21" width="23.83203125" style="137" customWidth="1"/>
    <col min="22" max="22" width="11.33203125" style="137" bestFit="1" customWidth="1"/>
    <col min="23" max="23" width="11.5" style="137" bestFit="1" customWidth="1"/>
    <col min="24" max="24" width="11.33203125" style="137" bestFit="1" customWidth="1"/>
    <col min="25" max="16384" width="10.83203125" style="137"/>
  </cols>
  <sheetData>
    <row r="1" spans="1:25" ht="11" customHeight="1" x14ac:dyDescent="0.2">
      <c r="B1" s="138" t="s">
        <v>234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40"/>
      <c r="P1" s="140"/>
      <c r="Q1" s="140"/>
      <c r="R1" s="140"/>
      <c r="S1" s="140"/>
      <c r="T1" s="140"/>
    </row>
    <row r="2" spans="1:25" ht="11" customHeight="1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1"/>
      <c r="O2" s="141"/>
      <c r="P2" s="141"/>
      <c r="R2" s="139"/>
      <c r="S2" s="139"/>
      <c r="U2" s="139"/>
    </row>
    <row r="3" spans="1:25" ht="11" customHeight="1" x14ac:dyDescent="0.2">
      <c r="B3" s="140"/>
      <c r="C3" s="241" t="s">
        <v>333</v>
      </c>
      <c r="D3" s="142"/>
      <c r="E3" s="142"/>
      <c r="F3" s="142"/>
      <c r="G3" s="142"/>
      <c r="H3" s="142"/>
      <c r="I3" s="142"/>
      <c r="J3" s="142"/>
      <c r="K3" s="142"/>
      <c r="L3" s="142"/>
      <c r="M3" s="139"/>
    </row>
    <row r="4" spans="1:25" ht="11" customHeight="1" x14ac:dyDescent="0.2">
      <c r="B4" s="140"/>
      <c r="C4" s="141"/>
      <c r="D4" s="143" t="s">
        <v>235</v>
      </c>
      <c r="E4" s="143" t="s">
        <v>236</v>
      </c>
      <c r="F4" s="144" t="s">
        <v>237</v>
      </c>
      <c r="G4" s="145" t="s">
        <v>238</v>
      </c>
      <c r="H4" s="146" t="s">
        <v>13</v>
      </c>
      <c r="I4" s="146" t="s">
        <v>239</v>
      </c>
      <c r="J4" s="146" t="s">
        <v>322</v>
      </c>
      <c r="K4" s="146" t="s">
        <v>326</v>
      </c>
      <c r="L4" s="147" t="s">
        <v>240</v>
      </c>
      <c r="M4" s="147" t="s">
        <v>241</v>
      </c>
    </row>
    <row r="5" spans="1:25" ht="11" customHeight="1" x14ac:dyDescent="0.2">
      <c r="B5" s="140"/>
      <c r="C5" s="148" t="s">
        <v>243</v>
      </c>
      <c r="D5" s="151">
        <v>460000000</v>
      </c>
      <c r="E5" s="151">
        <v>420000000</v>
      </c>
      <c r="F5" s="151">
        <v>410000000</v>
      </c>
      <c r="G5" s="151">
        <v>380000000</v>
      </c>
      <c r="H5" s="151">
        <v>380000000</v>
      </c>
      <c r="I5" s="151">
        <v>380000000</v>
      </c>
      <c r="J5" s="151">
        <v>360000</v>
      </c>
      <c r="K5" s="151">
        <v>360000</v>
      </c>
      <c r="L5" s="150"/>
      <c r="M5" s="150"/>
    </row>
    <row r="6" spans="1:25" ht="11" customHeight="1" x14ac:dyDescent="0.2">
      <c r="B6" s="140"/>
      <c r="C6" s="148" t="s">
        <v>329</v>
      </c>
      <c r="D6" s="149">
        <v>770000000</v>
      </c>
      <c r="E6" s="149">
        <v>750000000</v>
      </c>
      <c r="F6" s="149">
        <v>750000000</v>
      </c>
      <c r="G6" s="149">
        <v>730000000</v>
      </c>
      <c r="H6" s="149">
        <v>750000000</v>
      </c>
      <c r="I6" s="149">
        <v>730000000</v>
      </c>
      <c r="J6" s="149">
        <v>710000</v>
      </c>
      <c r="K6" s="149">
        <v>730000</v>
      </c>
      <c r="L6" s="150"/>
      <c r="M6" s="150"/>
    </row>
    <row r="7" spans="1:25" ht="11" customHeight="1" x14ac:dyDescent="0.2">
      <c r="B7" s="140"/>
      <c r="C7" s="148" t="s">
        <v>244</v>
      </c>
      <c r="D7" s="152">
        <f>D5/D6</f>
        <v>0.59740259740259738</v>
      </c>
      <c r="E7" s="152">
        <f>E5/E6</f>
        <v>0.56000000000000005</v>
      </c>
      <c r="F7" s="152">
        <f>F5/F6</f>
        <v>0.54666666666666663</v>
      </c>
      <c r="G7" s="152">
        <f>G5/G6</f>
        <v>0.52054794520547942</v>
      </c>
      <c r="H7" s="152">
        <f>H5/H6</f>
        <v>0.50666666666666671</v>
      </c>
      <c r="I7" s="152">
        <f>(I5/I6)</f>
        <v>0.52054794520547942</v>
      </c>
      <c r="J7" s="152">
        <f>(J5/J6)</f>
        <v>0.50704225352112675</v>
      </c>
      <c r="K7" s="152">
        <f>(K5/K6)</f>
        <v>0.49315068493150682</v>
      </c>
      <c r="L7" s="153"/>
      <c r="M7" s="153"/>
    </row>
    <row r="8" spans="1:25" ht="11" customHeight="1" x14ac:dyDescent="0.2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25" ht="11" customHeight="1" x14ac:dyDescent="0.2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1:25" ht="11" customHeight="1" x14ac:dyDescent="0.2"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1:25" ht="11" customHeight="1" x14ac:dyDescent="0.2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</row>
    <row r="12" spans="1:25" ht="11" customHeight="1" x14ac:dyDescent="0.2"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  <c r="O12" s="140"/>
      <c r="P12" s="140"/>
      <c r="Q12" s="140"/>
      <c r="R12" s="140"/>
      <c r="S12" s="140"/>
      <c r="T12" s="140"/>
    </row>
    <row r="13" spans="1:25" ht="11" customHeight="1" x14ac:dyDescent="0.2">
      <c r="A13" s="154"/>
      <c r="B13" s="264" t="s">
        <v>245</v>
      </c>
      <c r="C13" s="155" t="s">
        <v>246</v>
      </c>
      <c r="D13" s="220" t="s">
        <v>247</v>
      </c>
      <c r="E13" s="220" t="s">
        <v>236</v>
      </c>
      <c r="F13" s="220" t="s">
        <v>237</v>
      </c>
      <c r="G13" s="220" t="s">
        <v>238</v>
      </c>
      <c r="H13" s="221" t="s">
        <v>248</v>
      </c>
      <c r="I13" s="221" t="s">
        <v>239</v>
      </c>
      <c r="J13" s="146" t="s">
        <v>322</v>
      </c>
      <c r="K13" s="146" t="s">
        <v>326</v>
      </c>
      <c r="L13" s="147" t="s">
        <v>240</v>
      </c>
      <c r="M13" s="147" t="s">
        <v>241</v>
      </c>
      <c r="N13" s="156" t="s">
        <v>251</v>
      </c>
      <c r="P13" s="157"/>
      <c r="Q13" s="157"/>
      <c r="R13" s="157"/>
      <c r="S13" s="157"/>
      <c r="T13" s="157"/>
      <c r="U13" s="157"/>
      <c r="V13" s="157"/>
      <c r="W13" s="157"/>
      <c r="X13" s="157"/>
    </row>
    <row r="14" spans="1:25" ht="11" customHeight="1" x14ac:dyDescent="0.2">
      <c r="A14" s="154">
        <v>1</v>
      </c>
      <c r="B14" s="265" t="s">
        <v>315</v>
      </c>
      <c r="C14" s="159" t="s">
        <v>89</v>
      </c>
      <c r="D14" s="159">
        <v>38426439.350000001</v>
      </c>
      <c r="E14" s="159">
        <v>33678080</v>
      </c>
      <c r="F14" s="160">
        <v>43481232</v>
      </c>
      <c r="G14" s="161">
        <v>37574171.43</v>
      </c>
      <c r="H14" s="162">
        <v>41969079.390000001</v>
      </c>
      <c r="I14" s="162">
        <v>50197295.710000001</v>
      </c>
      <c r="J14" s="162">
        <v>41596142.789999999</v>
      </c>
      <c r="K14" s="162">
        <v>32214852.399999999</v>
      </c>
      <c r="L14" s="277">
        <f>(K14-F14)/F14</f>
        <v>-0.2591090243257137</v>
      </c>
      <c r="M14" s="130">
        <f>(K14-J14)/J14</f>
        <v>-0.22553269992753577</v>
      </c>
      <c r="N14" s="164"/>
      <c r="P14" s="157"/>
      <c r="Q14" s="157"/>
      <c r="R14" s="157"/>
      <c r="S14" s="157"/>
      <c r="T14" s="157"/>
      <c r="U14" s="157"/>
      <c r="V14" s="157"/>
      <c r="W14" s="157"/>
      <c r="X14" s="157"/>
    </row>
    <row r="15" spans="1:25" ht="11" customHeight="1" x14ac:dyDescent="0.2">
      <c r="A15" s="154">
        <v>2</v>
      </c>
      <c r="B15" s="266" t="s">
        <v>252</v>
      </c>
      <c r="C15" s="170" t="s">
        <v>98</v>
      </c>
      <c r="D15" s="171">
        <v>33005300</v>
      </c>
      <c r="E15" s="171">
        <v>27005700</v>
      </c>
      <c r="F15" s="171">
        <v>32855474</v>
      </c>
      <c r="G15" s="172">
        <v>27205600</v>
      </c>
      <c r="H15" s="173">
        <v>29705470</v>
      </c>
      <c r="I15" s="173">
        <v>27908780</v>
      </c>
      <c r="J15" s="173">
        <v>30001040</v>
      </c>
      <c r="K15" s="173">
        <v>28800845</v>
      </c>
      <c r="L15" s="278">
        <f t="shared" ref="L15:L36" si="0">(K15-F15)/F15</f>
        <v>-0.12340802022822742</v>
      </c>
      <c r="M15" s="129">
        <f t="shared" ref="M15:M36" si="1">(K15-J15)/J15</f>
        <v>-4.0005113156077257E-2</v>
      </c>
      <c r="N15" s="164"/>
      <c r="P15" s="157"/>
      <c r="Q15" s="157"/>
      <c r="R15" s="157"/>
      <c r="S15" s="157"/>
      <c r="T15" s="157"/>
      <c r="U15" s="157"/>
      <c r="V15" s="157"/>
      <c r="W15" s="157"/>
      <c r="X15" s="157"/>
    </row>
    <row r="16" spans="1:25" ht="11" customHeight="1" x14ac:dyDescent="0.2">
      <c r="A16" s="154">
        <v>3</v>
      </c>
      <c r="B16" s="267" t="s">
        <v>340</v>
      </c>
      <c r="C16" s="166" t="s">
        <v>341</v>
      </c>
      <c r="D16" s="166">
        <v>26584916</v>
      </c>
      <c r="E16" s="166">
        <v>25574412</v>
      </c>
      <c r="F16" s="167">
        <v>24819592</v>
      </c>
      <c r="G16" s="168">
        <v>25266806</v>
      </c>
      <c r="H16" s="169">
        <v>25306853</v>
      </c>
      <c r="I16" s="169">
        <v>28717734</v>
      </c>
      <c r="J16" s="169">
        <v>27646197</v>
      </c>
      <c r="K16" s="169">
        <v>24944996</v>
      </c>
      <c r="L16" s="279">
        <f t="shared" si="0"/>
        <v>5.0526213323732316E-3</v>
      </c>
      <c r="M16" s="68">
        <f t="shared" si="1"/>
        <v>-9.7706060620200305E-2</v>
      </c>
      <c r="N16" s="164"/>
      <c r="P16" s="157"/>
      <c r="Q16" s="157"/>
      <c r="R16" s="157"/>
      <c r="S16" s="157"/>
      <c r="T16" s="157"/>
      <c r="U16" s="157"/>
      <c r="V16" s="157"/>
      <c r="W16" s="157"/>
      <c r="X16" s="157"/>
    </row>
    <row r="17" spans="1:24" ht="11" customHeight="1" x14ac:dyDescent="0.2">
      <c r="A17" s="154">
        <v>4</v>
      </c>
      <c r="B17" s="265" t="s">
        <v>254</v>
      </c>
      <c r="C17" s="159" t="s">
        <v>88</v>
      </c>
      <c r="D17" s="159">
        <v>24000000</v>
      </c>
      <c r="E17" s="159">
        <v>31000000</v>
      </c>
      <c r="F17" s="160">
        <v>29000000</v>
      </c>
      <c r="G17" s="161">
        <v>25000000</v>
      </c>
      <c r="H17" s="174">
        <v>29000000</v>
      </c>
      <c r="I17" s="174">
        <v>24000000</v>
      </c>
      <c r="J17" s="174">
        <v>18000000</v>
      </c>
      <c r="K17" s="174">
        <v>22021000</v>
      </c>
      <c r="L17" s="130">
        <f t="shared" si="0"/>
        <v>-0.24065517241379311</v>
      </c>
      <c r="M17" s="130">
        <f t="shared" si="1"/>
        <v>0.22338888888888889</v>
      </c>
      <c r="N17" s="164"/>
      <c r="P17" s="157"/>
      <c r="Q17" s="157"/>
      <c r="R17" s="157"/>
      <c r="S17" s="157"/>
      <c r="T17" s="157"/>
      <c r="U17" s="157"/>
      <c r="V17" s="157"/>
      <c r="W17" s="157"/>
      <c r="X17" s="157"/>
    </row>
    <row r="18" spans="1:24" ht="11" customHeight="1" x14ac:dyDescent="0.2">
      <c r="A18" s="154">
        <v>5</v>
      </c>
      <c r="B18" s="267" t="s">
        <v>255</v>
      </c>
      <c r="C18" s="166" t="s">
        <v>92</v>
      </c>
      <c r="D18" s="166">
        <v>28407670</v>
      </c>
      <c r="E18" s="166">
        <v>22685410</v>
      </c>
      <c r="F18" s="167">
        <v>21521710.789999999</v>
      </c>
      <c r="G18" s="175">
        <v>24342442.600000001</v>
      </c>
      <c r="H18" s="176">
        <v>22778881.449999999</v>
      </c>
      <c r="I18" s="176">
        <v>23352026.289999999</v>
      </c>
      <c r="J18" s="176">
        <v>20524236.870000001</v>
      </c>
      <c r="K18" s="176">
        <v>21347118.190000001</v>
      </c>
      <c r="L18" s="68">
        <f t="shared" si="0"/>
        <v>-8.1123941169733461E-3</v>
      </c>
      <c r="M18" s="68">
        <f t="shared" si="1"/>
        <v>4.0093150610768617E-2</v>
      </c>
      <c r="N18" s="164"/>
      <c r="P18" s="157"/>
      <c r="Q18" s="157"/>
      <c r="R18" s="157"/>
      <c r="S18" s="157"/>
      <c r="T18" s="157"/>
      <c r="U18" s="157"/>
      <c r="V18" s="157"/>
      <c r="W18" s="157"/>
      <c r="X18" s="157"/>
    </row>
    <row r="19" spans="1:24" ht="11" customHeight="1" x14ac:dyDescent="0.2">
      <c r="A19" s="154">
        <v>6</v>
      </c>
      <c r="B19" s="265" t="s">
        <v>256</v>
      </c>
      <c r="C19" s="159" t="s">
        <v>111</v>
      </c>
      <c r="D19" s="159">
        <v>21000000</v>
      </c>
      <c r="E19" s="159">
        <v>17000000</v>
      </c>
      <c r="F19" s="160">
        <v>16000000</v>
      </c>
      <c r="G19" s="161">
        <v>22000000</v>
      </c>
      <c r="H19" s="162">
        <v>22000000</v>
      </c>
      <c r="I19" s="162">
        <v>21000000</v>
      </c>
      <c r="J19" s="162">
        <v>21000000</v>
      </c>
      <c r="K19" s="162">
        <v>21007700</v>
      </c>
      <c r="L19" s="277">
        <f t="shared" si="0"/>
        <v>0.31298124999999999</v>
      </c>
      <c r="M19" s="130">
        <f t="shared" si="1"/>
        <v>3.6666666666666667E-4</v>
      </c>
      <c r="N19" s="164"/>
      <c r="P19" s="157"/>
      <c r="Q19" s="157"/>
      <c r="R19" s="157"/>
      <c r="S19" s="157"/>
      <c r="T19" s="157"/>
      <c r="U19" s="157"/>
      <c r="V19" s="157"/>
      <c r="W19" s="157"/>
      <c r="X19" s="157"/>
    </row>
    <row r="20" spans="1:24" ht="11" customHeight="1" x14ac:dyDescent="0.2">
      <c r="A20" s="154">
        <v>7</v>
      </c>
      <c r="B20" s="266" t="s">
        <v>258</v>
      </c>
      <c r="C20" s="170" t="s">
        <v>80</v>
      </c>
      <c r="D20" s="171">
        <v>18005300</v>
      </c>
      <c r="E20" s="171">
        <v>12008800</v>
      </c>
      <c r="F20" s="171">
        <v>12401757</v>
      </c>
      <c r="G20" s="172">
        <v>11607290</v>
      </c>
      <c r="H20" s="173">
        <v>8225540</v>
      </c>
      <c r="I20" s="173">
        <v>11803090</v>
      </c>
      <c r="J20" s="173">
        <v>15505850</v>
      </c>
      <c r="K20" s="173">
        <v>18903510</v>
      </c>
      <c r="L20" s="278">
        <f t="shared" si="0"/>
        <v>0.52426063500518516</v>
      </c>
      <c r="M20" s="129">
        <f t="shared" si="1"/>
        <v>0.2191211703969792</v>
      </c>
      <c r="N20" s="164"/>
      <c r="P20" s="157"/>
    </row>
    <row r="21" spans="1:24" ht="11" customHeight="1" x14ac:dyDescent="0.2">
      <c r="A21" s="154">
        <v>8</v>
      </c>
      <c r="B21" s="265" t="s">
        <v>315</v>
      </c>
      <c r="C21" s="159" t="s">
        <v>113</v>
      </c>
      <c r="D21" s="159">
        <v>23272829</v>
      </c>
      <c r="E21" s="159">
        <v>20035952</v>
      </c>
      <c r="F21" s="160">
        <v>21917640</v>
      </c>
      <c r="G21" s="161">
        <v>15335437.34</v>
      </c>
      <c r="H21" s="162">
        <v>18099317.059999999</v>
      </c>
      <c r="I21" s="162">
        <v>17585736.010000002</v>
      </c>
      <c r="J21" s="162">
        <v>17493537.489999998</v>
      </c>
      <c r="K21" s="162">
        <v>18627279.870000001</v>
      </c>
      <c r="L21" s="277">
        <f t="shared" si="0"/>
        <v>-0.15012383313166924</v>
      </c>
      <c r="M21" s="130">
        <f t="shared" si="1"/>
        <v>6.4809212010326384E-2</v>
      </c>
      <c r="N21" s="164"/>
      <c r="P21" s="157"/>
    </row>
    <row r="22" spans="1:24" ht="11" customHeight="1" x14ac:dyDescent="0.2">
      <c r="A22" s="154">
        <v>9</v>
      </c>
      <c r="B22" s="265" t="s">
        <v>257</v>
      </c>
      <c r="C22" s="159" t="s">
        <v>104</v>
      </c>
      <c r="D22" s="159">
        <v>32641292</v>
      </c>
      <c r="E22" s="159">
        <v>28077930</v>
      </c>
      <c r="F22" s="160">
        <v>18242118.030000001</v>
      </c>
      <c r="G22" s="161">
        <v>15856714.460000001</v>
      </c>
      <c r="H22" s="162">
        <v>16782747.239999998</v>
      </c>
      <c r="I22" s="162">
        <v>20156507.780000001</v>
      </c>
      <c r="J22" s="162">
        <v>17832026.91</v>
      </c>
      <c r="K22" s="162">
        <v>18555492.151000001</v>
      </c>
      <c r="L22" s="277">
        <f t="shared" si="0"/>
        <v>1.7178603958413228E-2</v>
      </c>
      <c r="M22" s="130">
        <f t="shared" si="1"/>
        <v>4.0571116488966781E-2</v>
      </c>
      <c r="N22" s="164"/>
      <c r="P22" s="157"/>
    </row>
    <row r="23" spans="1:24" ht="11" customHeight="1" x14ac:dyDescent="0.2">
      <c r="A23" s="154">
        <v>10</v>
      </c>
      <c r="B23" s="266" t="s">
        <v>259</v>
      </c>
      <c r="C23" s="170" t="s">
        <v>103</v>
      </c>
      <c r="D23" s="171">
        <v>16512461.73</v>
      </c>
      <c r="E23" s="171">
        <v>11519179.039999999</v>
      </c>
      <c r="F23" s="171">
        <v>18231188</v>
      </c>
      <c r="G23" s="177">
        <v>15703690</v>
      </c>
      <c r="H23" s="173">
        <v>12503490</v>
      </c>
      <c r="I23" s="178">
        <v>15410900</v>
      </c>
      <c r="J23" s="178">
        <v>17010603</v>
      </c>
      <c r="K23" s="178">
        <v>18215200</v>
      </c>
      <c r="L23" s="129">
        <f t="shared" si="0"/>
        <v>-8.7695875880386951E-4</v>
      </c>
      <c r="M23" s="129">
        <f t="shared" si="1"/>
        <v>7.0814479651309242E-2</v>
      </c>
      <c r="N23" s="164"/>
      <c r="P23" s="157"/>
    </row>
    <row r="24" spans="1:24" ht="11" customHeight="1" x14ac:dyDescent="0.2">
      <c r="A24" s="154">
        <v>11</v>
      </c>
      <c r="B24" s="266" t="s">
        <v>258</v>
      </c>
      <c r="C24" s="170" t="s">
        <v>87</v>
      </c>
      <c r="D24" s="171">
        <v>30069144</v>
      </c>
      <c r="E24" s="171">
        <v>20692393</v>
      </c>
      <c r="F24" s="171">
        <v>19084594</v>
      </c>
      <c r="G24" s="177">
        <v>16607740</v>
      </c>
      <c r="H24" s="173">
        <v>16706570</v>
      </c>
      <c r="I24" s="173">
        <v>16907610</v>
      </c>
      <c r="J24" s="173">
        <v>17608850</v>
      </c>
      <c r="K24" s="173">
        <v>18206790</v>
      </c>
      <c r="L24" s="278">
        <f t="shared" si="0"/>
        <v>-4.5995424372140166E-2</v>
      </c>
      <c r="M24" s="129">
        <f t="shared" si="1"/>
        <v>3.3956788773826796E-2</v>
      </c>
      <c r="N24" s="164"/>
      <c r="P24" s="157"/>
    </row>
    <row r="25" spans="1:24" ht="11" customHeight="1" x14ac:dyDescent="0.2">
      <c r="A25" s="154">
        <v>12</v>
      </c>
      <c r="B25" s="267" t="s">
        <v>261</v>
      </c>
      <c r="C25" s="165" t="s">
        <v>262</v>
      </c>
      <c r="D25" s="166">
        <v>13000000</v>
      </c>
      <c r="E25" s="166">
        <v>16200000</v>
      </c>
      <c r="F25" s="166">
        <v>18600000</v>
      </c>
      <c r="G25" s="167">
        <v>14887000</v>
      </c>
      <c r="H25" s="175">
        <v>14680000</v>
      </c>
      <c r="I25" s="169">
        <v>15276817</v>
      </c>
      <c r="J25" s="169">
        <v>15216102</v>
      </c>
      <c r="K25" s="169">
        <v>15277383</v>
      </c>
      <c r="L25" s="279">
        <f t="shared" si="0"/>
        <v>-0.17863532258064516</v>
      </c>
      <c r="M25" s="68">
        <f t="shared" si="1"/>
        <v>4.0273783653658477E-3</v>
      </c>
      <c r="N25" s="164"/>
      <c r="P25" s="157"/>
    </row>
    <row r="26" spans="1:24" ht="11" customHeight="1" x14ac:dyDescent="0.2">
      <c r="A26" s="154">
        <v>13</v>
      </c>
      <c r="B26" s="267" t="s">
        <v>264</v>
      </c>
      <c r="C26" s="165" t="s">
        <v>100</v>
      </c>
      <c r="D26" s="166">
        <v>14300544</v>
      </c>
      <c r="E26" s="166">
        <v>14200136</v>
      </c>
      <c r="F26" s="166">
        <v>14200220</v>
      </c>
      <c r="G26" s="167">
        <v>14026654.640000001</v>
      </c>
      <c r="H26" s="175">
        <v>13787716</v>
      </c>
      <c r="I26" s="169">
        <v>12521553</v>
      </c>
      <c r="J26" s="169">
        <v>14844486</v>
      </c>
      <c r="K26" s="169">
        <v>14065594</v>
      </c>
      <c r="L26" s="279">
        <f t="shared" si="0"/>
        <v>-9.4805573434777763E-3</v>
      </c>
      <c r="M26" s="68">
        <f t="shared" si="1"/>
        <v>-5.2470122576153869E-2</v>
      </c>
      <c r="N26" s="164"/>
      <c r="P26" s="157"/>
    </row>
    <row r="27" spans="1:24" ht="11" customHeight="1" x14ac:dyDescent="0.2">
      <c r="A27" s="154">
        <v>14</v>
      </c>
      <c r="B27" s="268" t="s">
        <v>265</v>
      </c>
      <c r="C27" s="179" t="s">
        <v>93</v>
      </c>
      <c r="D27" s="179">
        <v>6472100</v>
      </c>
      <c r="E27" s="179">
        <v>6253900</v>
      </c>
      <c r="F27" s="180">
        <v>5641600</v>
      </c>
      <c r="G27" s="181">
        <v>8067201</v>
      </c>
      <c r="H27" s="182">
        <v>9398993</v>
      </c>
      <c r="I27" s="182">
        <v>7173372</v>
      </c>
      <c r="J27" s="182">
        <v>8158690</v>
      </c>
      <c r="K27" s="182">
        <v>8942544</v>
      </c>
      <c r="L27" s="75">
        <f t="shared" si="0"/>
        <v>0.58510777084515031</v>
      </c>
      <c r="M27" s="75">
        <f t="shared" si="1"/>
        <v>9.6075963175460771E-2</v>
      </c>
      <c r="N27" s="164"/>
      <c r="P27" s="157"/>
    </row>
    <row r="28" spans="1:24" ht="11" customHeight="1" x14ac:dyDescent="0.2">
      <c r="A28" s="154">
        <v>15</v>
      </c>
      <c r="B28" s="266" t="s">
        <v>263</v>
      </c>
      <c r="C28" s="170" t="s">
        <v>95</v>
      </c>
      <c r="D28" s="171">
        <v>12400000</v>
      </c>
      <c r="E28" s="171">
        <v>14500000</v>
      </c>
      <c r="F28" s="171">
        <v>11700000</v>
      </c>
      <c r="G28" s="177">
        <v>18130000</v>
      </c>
      <c r="H28" s="173">
        <v>14500000</v>
      </c>
      <c r="I28" s="178">
        <v>12614517</v>
      </c>
      <c r="J28" s="178">
        <v>9491277</v>
      </c>
      <c r="K28" s="178">
        <v>8894061.5590000004</v>
      </c>
      <c r="L28" s="129">
        <f t="shared" si="0"/>
        <v>-0.23982379837606835</v>
      </c>
      <c r="M28" s="129">
        <f t="shared" si="1"/>
        <v>-6.2922559419559626E-2</v>
      </c>
      <c r="N28" s="164"/>
      <c r="P28" s="157"/>
    </row>
    <row r="29" spans="1:24" ht="11" customHeight="1" x14ac:dyDescent="0.2">
      <c r="A29" s="154">
        <v>16</v>
      </c>
      <c r="B29" s="266" t="s">
        <v>259</v>
      </c>
      <c r="C29" s="171" t="s">
        <v>90</v>
      </c>
      <c r="D29" s="171">
        <v>5115531.8499999996</v>
      </c>
      <c r="E29" s="171">
        <v>5897315</v>
      </c>
      <c r="F29" s="177">
        <v>5192740</v>
      </c>
      <c r="G29" s="173">
        <v>5737475</v>
      </c>
      <c r="H29" s="178">
        <v>4680731</v>
      </c>
      <c r="I29" s="178">
        <v>5832590</v>
      </c>
      <c r="J29" s="178">
        <v>5530100</v>
      </c>
      <c r="K29" s="178">
        <v>7125360</v>
      </c>
      <c r="L29" s="129">
        <f t="shared" si="0"/>
        <v>0.37217730908922841</v>
      </c>
      <c r="M29" s="129">
        <f t="shared" si="1"/>
        <v>0.28846856295546192</v>
      </c>
      <c r="N29" s="139"/>
      <c r="P29" s="157"/>
    </row>
    <row r="30" spans="1:24" ht="11" customHeight="1" x14ac:dyDescent="0.2">
      <c r="A30" s="154">
        <v>17</v>
      </c>
      <c r="B30" s="266" t="s">
        <v>267</v>
      </c>
      <c r="C30" s="170" t="s">
        <v>91</v>
      </c>
      <c r="D30" s="171">
        <v>8910728.8800000008</v>
      </c>
      <c r="E30" s="171">
        <v>5636723.54</v>
      </c>
      <c r="F30" s="171">
        <v>5484950.8600000003</v>
      </c>
      <c r="G30" s="177">
        <v>5613220</v>
      </c>
      <c r="H30" s="173">
        <v>3612920</v>
      </c>
      <c r="I30" s="173">
        <v>6190800</v>
      </c>
      <c r="J30" s="173">
        <v>6620600</v>
      </c>
      <c r="K30" s="173">
        <v>5804900</v>
      </c>
      <c r="L30" s="278">
        <f t="shared" si="0"/>
        <v>5.8332179843813524E-2</v>
      </c>
      <c r="M30" s="129">
        <f t="shared" si="1"/>
        <v>-0.12320635591940307</v>
      </c>
      <c r="N30" s="164"/>
      <c r="P30" s="157"/>
    </row>
    <row r="31" spans="1:24" ht="11" customHeight="1" x14ac:dyDescent="0.2">
      <c r="A31" s="154">
        <v>18</v>
      </c>
      <c r="B31" s="266" t="s">
        <v>258</v>
      </c>
      <c r="C31" s="170" t="s">
        <v>109</v>
      </c>
      <c r="D31" s="171">
        <v>4201000</v>
      </c>
      <c r="E31" s="171">
        <v>7601100</v>
      </c>
      <c r="F31" s="171">
        <v>5531096</v>
      </c>
      <c r="G31" s="172">
        <v>6691050</v>
      </c>
      <c r="H31" s="173">
        <v>5990840</v>
      </c>
      <c r="I31" s="173">
        <v>4373090</v>
      </c>
      <c r="J31" s="173">
        <v>3583540</v>
      </c>
      <c r="K31" s="173">
        <v>4482140</v>
      </c>
      <c r="L31" s="278">
        <f t="shared" si="0"/>
        <v>-0.18964704282840145</v>
      </c>
      <c r="M31" s="129">
        <f t="shared" si="1"/>
        <v>0.25075763072269319</v>
      </c>
      <c r="N31" s="164"/>
      <c r="P31" s="157"/>
      <c r="Q31" s="157"/>
      <c r="R31" s="157"/>
      <c r="S31" s="157"/>
      <c r="T31" s="157"/>
      <c r="U31" s="157"/>
      <c r="V31" s="157"/>
      <c r="W31" s="157"/>
      <c r="X31" s="157"/>
    </row>
    <row r="32" spans="1:24" ht="12" customHeight="1" x14ac:dyDescent="0.2">
      <c r="A32" s="154">
        <v>19</v>
      </c>
      <c r="B32" s="273"/>
      <c r="C32" s="238" t="s">
        <v>211</v>
      </c>
      <c r="D32" s="238"/>
      <c r="E32" s="238"/>
      <c r="F32" s="238"/>
      <c r="G32" s="238"/>
      <c r="H32" s="238"/>
      <c r="I32" s="238"/>
      <c r="J32" s="238">
        <v>547876.80720000004</v>
      </c>
      <c r="K32" s="238">
        <v>4451921.0379999997</v>
      </c>
      <c r="L32" s="280"/>
      <c r="M32" s="66">
        <f t="shared" si="1"/>
        <v>7.1257702087302359</v>
      </c>
    </row>
    <row r="33" spans="1:24" ht="11" customHeight="1" x14ac:dyDescent="0.2">
      <c r="A33" s="154">
        <v>20</v>
      </c>
      <c r="B33" s="269" t="s">
        <v>272</v>
      </c>
      <c r="C33" s="183" t="s">
        <v>115</v>
      </c>
      <c r="D33" s="183">
        <v>2502002.36</v>
      </c>
      <c r="E33" s="183">
        <v>2804285.41</v>
      </c>
      <c r="F33" s="184">
        <v>2840045.95</v>
      </c>
      <c r="G33" s="189">
        <v>2556922.4500000002</v>
      </c>
      <c r="H33" s="190">
        <v>2169046.9300000002</v>
      </c>
      <c r="I33" s="190">
        <v>2116114.63</v>
      </c>
      <c r="J33" s="190">
        <v>3115936.38</v>
      </c>
      <c r="K33" s="190">
        <v>3375210.2644000002</v>
      </c>
      <c r="L33" s="104">
        <f t="shared" si="0"/>
        <v>0.18843509007310252</v>
      </c>
      <c r="M33" s="104">
        <f t="shared" si="1"/>
        <v>8.3208978868817701E-2</v>
      </c>
      <c r="N33" s="164"/>
      <c r="P33" s="157"/>
      <c r="Q33" s="157"/>
      <c r="R33" s="157"/>
      <c r="S33" s="157"/>
      <c r="T33" s="157"/>
      <c r="U33" s="157"/>
      <c r="V33" s="157"/>
      <c r="W33" s="157"/>
      <c r="X33" s="157"/>
    </row>
    <row r="34" spans="1:24" ht="11" customHeight="1" x14ac:dyDescent="0.2">
      <c r="A34" s="154">
        <v>21</v>
      </c>
      <c r="B34" s="275"/>
      <c r="C34" s="179" t="s">
        <v>99</v>
      </c>
      <c r="D34" s="179"/>
      <c r="E34" s="179"/>
      <c r="F34" s="180"/>
      <c r="G34" s="187"/>
      <c r="H34" s="182"/>
      <c r="I34" s="182"/>
      <c r="J34" s="182"/>
      <c r="K34" s="182">
        <v>3049893.1</v>
      </c>
      <c r="L34" s="75"/>
      <c r="M34" s="75"/>
      <c r="N34" s="139"/>
    </row>
    <row r="35" spans="1:24" ht="11" customHeight="1" x14ac:dyDescent="0.2">
      <c r="A35" s="154">
        <v>22</v>
      </c>
      <c r="B35" s="268" t="s">
        <v>270</v>
      </c>
      <c r="C35" s="179" t="s">
        <v>94</v>
      </c>
      <c r="D35" s="179">
        <v>4701647.3161810003</v>
      </c>
      <c r="E35" s="179">
        <v>6350628</v>
      </c>
      <c r="F35" s="180">
        <v>3106216.6502700001</v>
      </c>
      <c r="G35" s="181">
        <v>2421153.8319999999</v>
      </c>
      <c r="H35" s="182">
        <v>2536387.98</v>
      </c>
      <c r="I35" s="182">
        <v>3187271.7606000002</v>
      </c>
      <c r="J35" s="182">
        <v>2227542.29</v>
      </c>
      <c r="K35" s="182">
        <v>2318969.2799999998</v>
      </c>
      <c r="L35" s="75">
        <f t="shared" si="0"/>
        <v>-0.25344251831293568</v>
      </c>
      <c r="M35" s="75">
        <f t="shared" si="1"/>
        <v>4.1043885187023656E-2</v>
      </c>
      <c r="N35" s="164"/>
      <c r="P35" s="157"/>
      <c r="Q35" s="157"/>
      <c r="R35" s="157"/>
      <c r="S35" s="157"/>
      <c r="T35" s="157"/>
      <c r="U35" s="157"/>
      <c r="V35" s="157"/>
      <c r="W35" s="157"/>
      <c r="X35" s="157"/>
    </row>
    <row r="36" spans="1:24" ht="11" customHeight="1" x14ac:dyDescent="0.2">
      <c r="A36" s="154">
        <v>23</v>
      </c>
      <c r="B36" s="270" t="s">
        <v>273</v>
      </c>
      <c r="C36" s="191" t="s">
        <v>112</v>
      </c>
      <c r="D36" s="191">
        <v>2309109.2400000002</v>
      </c>
      <c r="E36" s="191">
        <v>2133025.8199999998</v>
      </c>
      <c r="F36" s="192">
        <v>2191311.9849999999</v>
      </c>
      <c r="G36" s="193">
        <v>2118512</v>
      </c>
      <c r="H36" s="194">
        <v>2175172</v>
      </c>
      <c r="I36" s="195">
        <v>2097597</v>
      </c>
      <c r="J36" s="195">
        <v>2230029</v>
      </c>
      <c r="K36" s="195">
        <v>2308172.69</v>
      </c>
      <c r="L36" s="226">
        <f t="shared" si="0"/>
        <v>5.3329104116591634E-2</v>
      </c>
      <c r="M36" s="226">
        <f t="shared" si="1"/>
        <v>3.504155775552692E-2</v>
      </c>
      <c r="N36" s="164"/>
      <c r="P36" s="157"/>
      <c r="Q36" s="157"/>
      <c r="R36" s="157"/>
      <c r="S36" s="157"/>
      <c r="T36" s="157"/>
      <c r="U36" s="157"/>
      <c r="V36" s="157"/>
      <c r="W36" s="157"/>
      <c r="X36" s="157"/>
    </row>
    <row r="37" spans="1:24" ht="11" customHeight="1" x14ac:dyDescent="0.2">
      <c r="A37" s="154"/>
      <c r="B37" s="269" t="s">
        <v>266</v>
      </c>
      <c r="C37" s="183" t="s">
        <v>31</v>
      </c>
      <c r="D37" s="183">
        <v>9000679.0999999996</v>
      </c>
      <c r="E37" s="183">
        <v>10720606.91</v>
      </c>
      <c r="F37" s="184">
        <v>7227838.2699999996</v>
      </c>
      <c r="G37" s="185">
        <v>5893391.7000000002</v>
      </c>
      <c r="H37" s="186">
        <v>5801459.4500000002</v>
      </c>
      <c r="I37" s="186">
        <v>6873577.2999999998</v>
      </c>
      <c r="J37" s="186">
        <v>6496115.5999999996</v>
      </c>
      <c r="K37" s="291" t="s">
        <v>330</v>
      </c>
      <c r="L37" s="163"/>
      <c r="M37" s="163"/>
      <c r="N37" s="164"/>
      <c r="P37" s="157"/>
    </row>
    <row r="38" spans="1:24" ht="11" customHeight="1" x14ac:dyDescent="0.2">
      <c r="A38" s="154"/>
      <c r="B38" s="268" t="s">
        <v>268</v>
      </c>
      <c r="C38" s="179" t="s">
        <v>99</v>
      </c>
      <c r="D38" s="179">
        <v>6137114.4000000004</v>
      </c>
      <c r="E38" s="179">
        <v>5160254</v>
      </c>
      <c r="F38" s="180">
        <v>4100284</v>
      </c>
      <c r="G38" s="187">
        <v>4210284</v>
      </c>
      <c r="H38" s="188">
        <v>3504980</v>
      </c>
      <c r="I38" s="188">
        <v>3973066.32</v>
      </c>
      <c r="J38" s="188">
        <v>3976891.1</v>
      </c>
      <c r="K38" s="188"/>
      <c r="L38" s="163"/>
      <c r="M38" s="163"/>
      <c r="N38" s="164"/>
      <c r="P38" s="157"/>
      <c r="Q38" s="157"/>
      <c r="R38" s="157"/>
      <c r="S38" s="157"/>
      <c r="T38" s="157"/>
      <c r="U38" s="157"/>
      <c r="V38" s="157"/>
      <c r="W38" s="157"/>
      <c r="X38" s="157"/>
    </row>
    <row r="39" spans="1:24" ht="11" customHeight="1" x14ac:dyDescent="0.2">
      <c r="A39" s="154"/>
      <c r="B39" s="268" t="s">
        <v>265</v>
      </c>
      <c r="C39" s="179" t="s">
        <v>102</v>
      </c>
      <c r="D39" s="179">
        <v>2210000</v>
      </c>
      <c r="E39" s="179">
        <v>1920000</v>
      </c>
      <c r="F39" s="180">
        <v>2860000</v>
      </c>
      <c r="G39" s="181">
        <v>2183332</v>
      </c>
      <c r="H39" s="182">
        <v>1543621.0220000001</v>
      </c>
      <c r="I39" s="182">
        <v>1630521.07</v>
      </c>
      <c r="J39" s="182">
        <v>2152166.4339999999</v>
      </c>
      <c r="K39" s="182"/>
      <c r="L39" s="163"/>
      <c r="M39" s="163"/>
      <c r="N39" s="164"/>
      <c r="P39" s="157"/>
      <c r="Q39" s="157"/>
      <c r="R39" s="157"/>
      <c r="S39" s="157"/>
      <c r="T39" s="157"/>
      <c r="U39" s="157"/>
      <c r="V39" s="157"/>
      <c r="W39" s="157"/>
      <c r="X39" s="157"/>
    </row>
    <row r="40" spans="1:24" ht="11" customHeight="1" x14ac:dyDescent="0.2">
      <c r="A40" s="154"/>
      <c r="B40" s="266" t="s">
        <v>269</v>
      </c>
      <c r="C40" s="170" t="s">
        <v>119</v>
      </c>
      <c r="D40" s="171">
        <v>2225217.6639999999</v>
      </c>
      <c r="E40" s="171">
        <v>2992296.2050000001</v>
      </c>
      <c r="F40" s="171">
        <v>3009679.9759</v>
      </c>
      <c r="G40" s="177">
        <v>2502761.8089999999</v>
      </c>
      <c r="H40" s="173">
        <v>2594684.8199999998</v>
      </c>
      <c r="I40" s="173">
        <v>3641527.0290000001</v>
      </c>
      <c r="J40" s="173">
        <v>2103237.44</v>
      </c>
      <c r="K40" s="173"/>
      <c r="L40" s="163"/>
      <c r="M40" s="163"/>
      <c r="N40" s="164"/>
      <c r="P40" s="157"/>
      <c r="Q40" s="157"/>
      <c r="R40" s="157"/>
      <c r="S40" s="157"/>
      <c r="T40" s="157"/>
      <c r="U40" s="157"/>
      <c r="V40" s="157"/>
      <c r="W40" s="157"/>
      <c r="X40" s="157"/>
    </row>
    <row r="41" spans="1:24" ht="11" customHeight="1" x14ac:dyDescent="0.2">
      <c r="A41" s="154"/>
      <c r="B41" s="266" t="s">
        <v>274</v>
      </c>
      <c r="C41" s="170" t="s">
        <v>162</v>
      </c>
      <c r="D41" s="171"/>
      <c r="E41" s="171"/>
      <c r="F41" s="171"/>
      <c r="G41" s="177"/>
      <c r="H41" s="173"/>
      <c r="I41" s="173">
        <v>1727909.27</v>
      </c>
      <c r="J41" s="173">
        <v>1929769.36</v>
      </c>
      <c r="K41" s="173"/>
      <c r="L41" s="163"/>
      <c r="M41" s="163"/>
      <c r="N41" s="164"/>
      <c r="P41" s="157"/>
      <c r="Q41" s="157"/>
      <c r="R41" s="157"/>
      <c r="S41" s="157"/>
      <c r="T41" s="157"/>
      <c r="U41" s="157"/>
      <c r="V41" s="157"/>
      <c r="W41" s="157"/>
      <c r="X41" s="157"/>
    </row>
    <row r="42" spans="1:24" ht="11" customHeight="1" x14ac:dyDescent="0.2">
      <c r="A42" s="154"/>
      <c r="B42" s="268" t="s">
        <v>281</v>
      </c>
      <c r="C42" s="179" t="s">
        <v>7</v>
      </c>
      <c r="D42" s="179"/>
      <c r="E42" s="179"/>
      <c r="F42" s="180"/>
      <c r="G42" s="187"/>
      <c r="H42" s="188">
        <v>1724520</v>
      </c>
      <c r="I42" s="188">
        <v>1075674.7450000001</v>
      </c>
      <c r="J42" s="188">
        <v>1800000</v>
      </c>
      <c r="K42" s="188"/>
      <c r="L42" s="163"/>
      <c r="M42" s="163"/>
      <c r="N42" s="164"/>
    </row>
    <row r="43" spans="1:24" ht="11" customHeight="1" x14ac:dyDescent="0.2">
      <c r="A43" s="154"/>
      <c r="B43" s="268" t="s">
        <v>279</v>
      </c>
      <c r="C43" s="179" t="s">
        <v>123</v>
      </c>
      <c r="D43" s="179">
        <v>35783.232000000004</v>
      </c>
      <c r="E43" s="179">
        <v>1000844.297</v>
      </c>
      <c r="F43" s="180">
        <v>742037.1</v>
      </c>
      <c r="G43" s="181">
        <v>1057822.8299</v>
      </c>
      <c r="H43" s="188">
        <v>1304721.48</v>
      </c>
      <c r="I43" s="188">
        <v>1316468.4911199999</v>
      </c>
      <c r="J43" s="188">
        <v>1502813.9626199999</v>
      </c>
      <c r="K43" s="188"/>
      <c r="L43" s="163"/>
      <c r="M43" s="163"/>
      <c r="N43" s="139"/>
    </row>
    <row r="44" spans="1:24" ht="11" customHeight="1" x14ac:dyDescent="0.2">
      <c r="A44" s="154"/>
      <c r="B44" s="266" t="s">
        <v>275</v>
      </c>
      <c r="C44" s="170" t="s">
        <v>276</v>
      </c>
      <c r="D44" s="171">
        <v>311343.26</v>
      </c>
      <c r="E44" s="171">
        <v>1050066.5</v>
      </c>
      <c r="F44" s="171">
        <v>1169861.72</v>
      </c>
      <c r="G44" s="172">
        <v>1057592.52</v>
      </c>
      <c r="H44" s="173">
        <v>1199100.92</v>
      </c>
      <c r="I44" s="173">
        <v>1543470</v>
      </c>
      <c r="J44" s="173">
        <v>1356714.77</v>
      </c>
      <c r="K44" s="173"/>
      <c r="L44" s="163"/>
      <c r="M44" s="163"/>
      <c r="N44" s="139"/>
      <c r="P44" s="157"/>
      <c r="Q44" s="157"/>
      <c r="R44" s="157"/>
      <c r="S44" s="157"/>
      <c r="T44" s="157"/>
      <c r="U44" s="157"/>
      <c r="V44" s="157"/>
      <c r="W44" s="157"/>
      <c r="X44" s="157"/>
    </row>
    <row r="45" spans="1:24" ht="11" customHeight="1" x14ac:dyDescent="0.2">
      <c r="A45" s="154"/>
      <c r="B45" s="265" t="s">
        <v>277</v>
      </c>
      <c r="C45" s="159" t="s">
        <v>278</v>
      </c>
      <c r="D45" s="159">
        <v>505016</v>
      </c>
      <c r="E45" s="159">
        <v>575503</v>
      </c>
      <c r="F45" s="160">
        <v>1790000</v>
      </c>
      <c r="G45" s="161"/>
      <c r="H45" s="174">
        <v>1370000</v>
      </c>
      <c r="I45" s="174">
        <v>1460000</v>
      </c>
      <c r="J45" s="174">
        <v>1220000</v>
      </c>
      <c r="K45" s="174"/>
      <c r="L45" s="163"/>
      <c r="M45" s="163"/>
      <c r="N45" s="139"/>
      <c r="P45" s="157"/>
      <c r="Q45" s="157"/>
      <c r="R45" s="157"/>
      <c r="S45" s="157"/>
      <c r="T45" s="157"/>
      <c r="U45" s="157"/>
      <c r="V45" s="157"/>
      <c r="W45" s="157"/>
      <c r="X45" s="157"/>
    </row>
    <row r="46" spans="1:24" ht="11" customHeight="1" x14ac:dyDescent="0.2">
      <c r="A46" s="154"/>
      <c r="B46" s="170"/>
      <c r="C46" s="170" t="s">
        <v>331</v>
      </c>
      <c r="D46" s="171"/>
      <c r="E46" s="171"/>
      <c r="F46" s="171"/>
      <c r="G46" s="172"/>
      <c r="H46" s="173"/>
      <c r="I46" s="173"/>
      <c r="J46" s="173">
        <v>1020000</v>
      </c>
      <c r="K46" s="173"/>
      <c r="L46" s="230"/>
      <c r="M46" s="230"/>
      <c r="N46" s="139"/>
      <c r="P46" s="157"/>
      <c r="Q46" s="157"/>
      <c r="R46" s="157"/>
      <c r="S46" s="157"/>
      <c r="T46" s="157"/>
      <c r="U46" s="157"/>
      <c r="V46" s="157"/>
      <c r="W46" s="157"/>
      <c r="X46" s="157"/>
    </row>
    <row r="47" spans="1:24" ht="11" customHeight="1" x14ac:dyDescent="0.2">
      <c r="A47" s="154"/>
      <c r="B47" s="266" t="s">
        <v>285</v>
      </c>
      <c r="C47" s="170" t="s">
        <v>163</v>
      </c>
      <c r="D47" s="171"/>
      <c r="E47" s="171"/>
      <c r="F47" s="171"/>
      <c r="G47" s="177"/>
      <c r="H47" s="173"/>
      <c r="I47" s="173">
        <v>820348.34525999997</v>
      </c>
      <c r="J47" s="173">
        <v>935817.98580000002</v>
      </c>
      <c r="K47" s="173"/>
      <c r="L47" s="196"/>
      <c r="M47" s="196"/>
    </row>
    <row r="48" spans="1:24" ht="11" customHeight="1" x14ac:dyDescent="0.2">
      <c r="A48" s="154"/>
      <c r="B48" s="266" t="s">
        <v>284</v>
      </c>
      <c r="C48" s="170" t="s">
        <v>121</v>
      </c>
      <c r="D48" s="171"/>
      <c r="E48" s="171">
        <v>1318698</v>
      </c>
      <c r="F48" s="171">
        <v>800086</v>
      </c>
      <c r="G48" s="172">
        <v>670058</v>
      </c>
      <c r="H48" s="178">
        <v>853969.08</v>
      </c>
      <c r="I48" s="178">
        <v>952013.9</v>
      </c>
      <c r="J48" s="178">
        <v>873019.6</v>
      </c>
      <c r="K48" s="178"/>
      <c r="L48" s="163"/>
      <c r="M48" s="163"/>
      <c r="N48" s="139"/>
    </row>
    <row r="49" spans="1:24" ht="11" customHeight="1" x14ac:dyDescent="0.2">
      <c r="A49" s="154"/>
      <c r="B49" s="265" t="s">
        <v>277</v>
      </c>
      <c r="C49" s="231" t="s">
        <v>280</v>
      </c>
      <c r="D49" s="231">
        <v>821310</v>
      </c>
      <c r="E49" s="231">
        <v>751816</v>
      </c>
      <c r="F49" s="232">
        <v>723000</v>
      </c>
      <c r="G49" s="233">
        <v>1320000</v>
      </c>
      <c r="H49" s="234">
        <v>1700000</v>
      </c>
      <c r="I49" s="234">
        <v>1130000</v>
      </c>
      <c r="J49" s="234">
        <v>756000</v>
      </c>
      <c r="K49" s="234"/>
      <c r="L49" s="235"/>
      <c r="M49" s="235"/>
      <c r="N49" s="164"/>
    </row>
    <row r="50" spans="1:24" ht="13" customHeight="1" x14ac:dyDescent="0.2">
      <c r="A50" s="154"/>
      <c r="B50" s="271"/>
      <c r="C50" s="118" t="s">
        <v>125</v>
      </c>
      <c r="D50" s="236"/>
      <c r="E50" s="236"/>
      <c r="F50" s="236"/>
      <c r="G50" s="236"/>
      <c r="H50" s="236"/>
      <c r="I50" s="236"/>
      <c r="J50" s="247">
        <v>678916</v>
      </c>
      <c r="K50" s="236"/>
      <c r="L50" s="236"/>
      <c r="M50" s="236"/>
    </row>
    <row r="51" spans="1:24" ht="13" customHeight="1" x14ac:dyDescent="0.2">
      <c r="A51" s="154"/>
      <c r="B51" s="266" t="s">
        <v>282</v>
      </c>
      <c r="C51" s="170" t="s">
        <v>283</v>
      </c>
      <c r="D51" s="171"/>
      <c r="E51" s="171"/>
      <c r="F51" s="171"/>
      <c r="G51" s="172"/>
      <c r="H51" s="178"/>
      <c r="I51" s="178">
        <v>1047969.64</v>
      </c>
      <c r="J51" s="34">
        <v>622073.93000000005</v>
      </c>
      <c r="K51" s="178"/>
      <c r="L51" s="196"/>
      <c r="M51" s="196"/>
      <c r="N51" s="139"/>
    </row>
    <row r="52" spans="1:24" x14ac:dyDescent="0.2">
      <c r="A52" s="154"/>
      <c r="B52" s="272"/>
      <c r="C52" s="179" t="s">
        <v>97</v>
      </c>
      <c r="D52" s="179"/>
      <c r="E52" s="179"/>
      <c r="F52" s="179"/>
      <c r="G52" s="179"/>
      <c r="H52" s="179"/>
      <c r="I52" s="179"/>
      <c r="J52" s="182">
        <v>616740.5</v>
      </c>
      <c r="K52" s="236"/>
      <c r="L52" s="236"/>
      <c r="M52" s="236"/>
    </row>
    <row r="53" spans="1:24" x14ac:dyDescent="0.2">
      <c r="A53" s="154"/>
      <c r="B53" s="272"/>
      <c r="C53" s="179" t="s">
        <v>122</v>
      </c>
      <c r="D53" s="179"/>
      <c r="E53" s="179"/>
      <c r="F53" s="179"/>
      <c r="G53" s="179"/>
      <c r="H53" s="179"/>
      <c r="I53" s="179"/>
      <c r="J53" s="182">
        <v>590092</v>
      </c>
      <c r="K53" s="236"/>
      <c r="L53" s="236"/>
      <c r="M53" s="236"/>
    </row>
    <row r="54" spans="1:24" x14ac:dyDescent="0.2">
      <c r="A54" s="154"/>
      <c r="B54" s="272"/>
      <c r="C54" s="179" t="s">
        <v>164</v>
      </c>
      <c r="D54" s="179"/>
      <c r="E54" s="179"/>
      <c r="F54" s="179"/>
      <c r="G54" s="179"/>
      <c r="H54" s="179"/>
      <c r="I54" s="179"/>
      <c r="J54" s="182">
        <v>563536.77448838204</v>
      </c>
      <c r="K54" s="236"/>
      <c r="L54" s="236"/>
      <c r="M54" s="236"/>
    </row>
    <row r="55" spans="1:24" ht="11" customHeight="1" x14ac:dyDescent="0.2">
      <c r="A55" s="154"/>
      <c r="B55" s="266" t="s">
        <v>258</v>
      </c>
      <c r="C55" s="237" t="s">
        <v>116</v>
      </c>
      <c r="D55" s="238">
        <v>3515321</v>
      </c>
      <c r="E55" s="238">
        <v>4082445</v>
      </c>
      <c r="F55" s="238">
        <v>4660780</v>
      </c>
      <c r="G55" s="239">
        <v>4550347</v>
      </c>
      <c r="H55" s="240">
        <v>3960594</v>
      </c>
      <c r="I55" s="240">
        <v>1590587</v>
      </c>
      <c r="J55" s="258">
        <v>549347</v>
      </c>
      <c r="K55" s="240"/>
      <c r="L55" s="235"/>
      <c r="M55" s="235"/>
      <c r="N55" s="164"/>
      <c r="P55" s="157"/>
      <c r="Q55" s="157"/>
      <c r="R55" s="157"/>
      <c r="S55" s="157"/>
      <c r="T55" s="157"/>
      <c r="U55" s="157"/>
      <c r="V55" s="157"/>
      <c r="W55" s="157"/>
      <c r="X55" s="157"/>
    </row>
    <row r="56" spans="1:24" x14ac:dyDescent="0.2">
      <c r="A56" s="154"/>
      <c r="B56" s="272"/>
      <c r="C56" s="179" t="s">
        <v>166</v>
      </c>
      <c r="D56" s="179"/>
      <c r="E56" s="179"/>
      <c r="F56" s="179"/>
      <c r="G56" s="179"/>
      <c r="H56" s="179"/>
      <c r="I56" s="179"/>
      <c r="J56" s="182">
        <v>499764.13496960199</v>
      </c>
      <c r="K56" s="236"/>
      <c r="L56" s="236"/>
      <c r="M56" s="236"/>
    </row>
    <row r="57" spans="1:24" x14ac:dyDescent="0.2">
      <c r="A57" s="154"/>
      <c r="B57" s="273"/>
      <c r="C57" s="238" t="s">
        <v>332</v>
      </c>
      <c r="D57" s="238"/>
      <c r="E57" s="238"/>
      <c r="F57" s="238"/>
      <c r="G57" s="238"/>
      <c r="H57" s="238"/>
      <c r="I57" s="238"/>
      <c r="J57" s="238">
        <v>492000</v>
      </c>
      <c r="K57" s="236"/>
      <c r="L57" s="236"/>
      <c r="M57" s="236"/>
    </row>
    <row r="58" spans="1:24" x14ac:dyDescent="0.2">
      <c r="A58" s="154"/>
      <c r="B58" s="272"/>
      <c r="C58" s="179" t="s">
        <v>128</v>
      </c>
      <c r="D58" s="179"/>
      <c r="E58" s="179"/>
      <c r="F58" s="179"/>
      <c r="G58" s="179"/>
      <c r="H58" s="179"/>
      <c r="I58" s="179"/>
      <c r="J58" s="182">
        <v>480065</v>
      </c>
      <c r="K58" s="236"/>
      <c r="L58" s="236"/>
      <c r="M58" s="236"/>
    </row>
    <row r="59" spans="1:24" s="219" customFormat="1" x14ac:dyDescent="0.2">
      <c r="A59" s="217"/>
      <c r="B59" s="274"/>
      <c r="C59" s="199" t="s">
        <v>288</v>
      </c>
      <c r="D59" s="199"/>
      <c r="E59" s="199"/>
      <c r="F59" s="199"/>
      <c r="G59" s="199"/>
      <c r="H59" s="199"/>
      <c r="I59" s="199"/>
      <c r="J59" s="259">
        <v>460255.87</v>
      </c>
      <c r="K59" s="260"/>
      <c r="L59" s="260"/>
      <c r="M59" s="260"/>
    </row>
    <row r="60" spans="1:24" x14ac:dyDescent="0.2">
      <c r="A60" s="154"/>
      <c r="B60" s="272"/>
      <c r="C60" s="179" t="s">
        <v>105</v>
      </c>
      <c r="D60" s="179"/>
      <c r="E60" s="179"/>
      <c r="F60" s="179"/>
      <c r="G60" s="179"/>
      <c r="H60" s="179"/>
      <c r="I60" s="179"/>
      <c r="J60" s="182">
        <v>453277.57029810001</v>
      </c>
      <c r="K60" s="236"/>
      <c r="L60" s="236"/>
      <c r="M60" s="236"/>
    </row>
    <row r="61" spans="1:24" ht="11" customHeight="1" x14ac:dyDescent="0.2">
      <c r="A61" s="154"/>
      <c r="B61" s="275" t="s">
        <v>265</v>
      </c>
      <c r="C61" s="179" t="s">
        <v>110</v>
      </c>
      <c r="D61" s="179">
        <v>2171580</v>
      </c>
      <c r="E61" s="179">
        <v>2601480</v>
      </c>
      <c r="F61" s="180">
        <v>1221760</v>
      </c>
      <c r="G61" s="187">
        <v>1497579.37</v>
      </c>
      <c r="H61" s="182">
        <v>917885.32</v>
      </c>
      <c r="I61" s="182">
        <v>762701.18</v>
      </c>
      <c r="J61" s="182">
        <v>407262.15</v>
      </c>
      <c r="K61" s="182"/>
      <c r="L61" s="163"/>
      <c r="M61" s="163"/>
      <c r="N61" s="139"/>
    </row>
    <row r="62" spans="1:24" ht="11" customHeight="1" x14ac:dyDescent="0.2">
      <c r="A62" s="154"/>
      <c r="B62" s="276" t="s">
        <v>287</v>
      </c>
      <c r="C62" s="199" t="s">
        <v>288</v>
      </c>
      <c r="D62" s="199">
        <v>1369883.2720000001</v>
      </c>
      <c r="E62" s="199">
        <v>794626.7</v>
      </c>
      <c r="F62" s="192">
        <v>523825.31</v>
      </c>
      <c r="G62" s="193">
        <v>733062.06</v>
      </c>
      <c r="H62" s="196">
        <v>764131.43</v>
      </c>
      <c r="I62" s="196">
        <v>9411.92</v>
      </c>
      <c r="J62" s="196">
        <v>460255.87</v>
      </c>
      <c r="K62" s="196"/>
      <c r="L62" s="163"/>
      <c r="M62" s="163"/>
      <c r="N62" s="139"/>
    </row>
    <row r="63" spans="1:24" ht="11" customHeight="1" x14ac:dyDescent="0.2">
      <c r="A63" s="154"/>
      <c r="B63" s="275" t="s">
        <v>289</v>
      </c>
      <c r="C63" s="179" t="s">
        <v>126</v>
      </c>
      <c r="D63" s="179">
        <v>835000</v>
      </c>
      <c r="E63" s="179">
        <v>889000</v>
      </c>
      <c r="F63" s="180">
        <v>1000000</v>
      </c>
      <c r="G63" s="187">
        <v>1001696.74853</v>
      </c>
      <c r="H63" s="182">
        <v>1002025.8810000001</v>
      </c>
      <c r="I63" s="182"/>
      <c r="J63" s="182">
        <v>322474.80397200002</v>
      </c>
      <c r="K63" s="182"/>
      <c r="L63" s="163"/>
      <c r="M63" s="163"/>
      <c r="N63" s="139"/>
    </row>
    <row r="64" spans="1:24" ht="11" customHeight="1" x14ac:dyDescent="0.2">
      <c r="A64" s="154"/>
      <c r="B64" s="265" t="s">
        <v>254</v>
      </c>
      <c r="C64" s="159" t="s">
        <v>82</v>
      </c>
      <c r="D64" s="159">
        <v>14000000</v>
      </c>
      <c r="E64" s="159">
        <v>11000000</v>
      </c>
      <c r="F64" s="160">
        <v>16285477</v>
      </c>
      <c r="G64" s="161">
        <v>13000000</v>
      </c>
      <c r="H64" s="174">
        <v>12000000</v>
      </c>
      <c r="I64" s="174">
        <v>1800000</v>
      </c>
      <c r="J64" s="263" t="s">
        <v>330</v>
      </c>
      <c r="K64" s="174"/>
      <c r="L64" s="163"/>
      <c r="M64" s="163"/>
      <c r="N64" s="164"/>
      <c r="P64" s="157"/>
      <c r="Q64" s="157"/>
      <c r="R64" s="157"/>
      <c r="S64" s="157"/>
      <c r="T64" s="157"/>
      <c r="U64" s="157"/>
      <c r="V64" s="157"/>
      <c r="W64" s="157"/>
      <c r="X64" s="157"/>
    </row>
    <row r="65" spans="1:24" ht="11" customHeight="1" x14ac:dyDescent="0.2">
      <c r="A65" s="154"/>
      <c r="B65" s="267" t="s">
        <v>271</v>
      </c>
      <c r="C65" s="165" t="s">
        <v>107</v>
      </c>
      <c r="D65" s="166">
        <v>3714800</v>
      </c>
      <c r="E65" s="166">
        <v>2762300</v>
      </c>
      <c r="F65" s="166">
        <v>2808800</v>
      </c>
      <c r="G65" s="167">
        <v>2745485</v>
      </c>
      <c r="H65" s="175">
        <v>2478546.5</v>
      </c>
      <c r="I65" s="169">
        <v>3096349</v>
      </c>
      <c r="J65" s="261" t="s">
        <v>330</v>
      </c>
      <c r="K65" s="169"/>
      <c r="L65" s="163"/>
      <c r="M65" s="163"/>
      <c r="N65" s="164"/>
      <c r="P65" s="157"/>
      <c r="Q65" s="157"/>
      <c r="R65" s="157"/>
      <c r="S65" s="157"/>
      <c r="T65" s="157"/>
      <c r="U65" s="157"/>
      <c r="V65" s="157"/>
      <c r="W65" s="157"/>
      <c r="X65" s="157"/>
    </row>
    <row r="66" spans="1:24" ht="11" customHeight="1" x14ac:dyDescent="0.2">
      <c r="A66" s="197"/>
      <c r="B66" s="267" t="s">
        <v>286</v>
      </c>
      <c r="C66" s="165" t="s">
        <v>75</v>
      </c>
      <c r="D66" s="166">
        <v>8790144.6500000004</v>
      </c>
      <c r="E66" s="166">
        <v>2836883.85</v>
      </c>
      <c r="F66" s="166">
        <v>3084587.5010000002</v>
      </c>
      <c r="G66" s="167">
        <v>2449705.0079999999</v>
      </c>
      <c r="H66" s="175">
        <v>759437.44</v>
      </c>
      <c r="I66" s="176">
        <v>178123.2831</v>
      </c>
      <c r="J66" s="262" t="s">
        <v>330</v>
      </c>
      <c r="K66" s="176"/>
      <c r="L66" s="163"/>
      <c r="M66" s="163"/>
      <c r="N66" s="139"/>
    </row>
  </sheetData>
  <autoFilter ref="B13:N13"/>
  <phoneticPr fontId="4" type="noConversion"/>
  <printOptions gridLines="1"/>
  <pageMargins left="0.25" right="0.25" top="0.75" bottom="0.75" header="0.3" footer="0.3"/>
  <pageSetup paperSize="9" scale="76" fitToHeight="2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2"/>
  <sheetViews>
    <sheetView view="pageLayout" topLeftCell="C12" zoomScale="151" workbookViewId="0">
      <selection activeCell="N23" sqref="N23"/>
    </sheetView>
  </sheetViews>
  <sheetFormatPr baseColWidth="10" defaultRowHeight="11" x14ac:dyDescent="0.15"/>
  <cols>
    <col min="1" max="1" width="4.33203125" style="12" customWidth="1"/>
    <col min="2" max="2" width="16.6640625" style="12" customWidth="1"/>
    <col min="3" max="3" width="27.1640625" style="12" customWidth="1"/>
    <col min="4" max="4" width="8.5" style="12" customWidth="1"/>
    <col min="5" max="5" width="8.33203125" style="12" customWidth="1"/>
    <col min="6" max="6" width="8.5" style="12" customWidth="1"/>
    <col min="7" max="7" width="8.83203125" style="12" customWidth="1"/>
    <col min="8" max="8" width="8.6640625" style="12" customWidth="1"/>
    <col min="9" max="12" width="8.83203125" style="12" customWidth="1"/>
    <col min="13" max="13" width="8.83203125" style="16" customWidth="1"/>
    <col min="14" max="14" width="9.33203125" style="12" customWidth="1"/>
    <col min="15" max="16384" width="10.83203125" style="12"/>
  </cols>
  <sheetData>
    <row r="1" spans="1:14" x14ac:dyDescent="0.15">
      <c r="C1" s="1" t="s">
        <v>290</v>
      </c>
    </row>
    <row r="3" spans="1:14" x14ac:dyDescent="0.15">
      <c r="C3" s="1" t="s">
        <v>343</v>
      </c>
      <c r="D3" s="94"/>
      <c r="E3" s="94"/>
      <c r="F3" s="200"/>
      <c r="H3" s="48"/>
      <c r="I3" s="48"/>
      <c r="J3" s="48"/>
      <c r="K3" s="48"/>
      <c r="L3" s="48"/>
      <c r="M3" s="12"/>
    </row>
    <row r="4" spans="1:14" x14ac:dyDescent="0.15">
      <c r="D4" s="41" t="s">
        <v>291</v>
      </c>
      <c r="E4" s="41" t="s">
        <v>292</v>
      </c>
      <c r="F4" s="201" t="s">
        <v>293</v>
      </c>
      <c r="G4" s="8" t="s">
        <v>294</v>
      </c>
      <c r="H4" s="49" t="s">
        <v>295</v>
      </c>
      <c r="I4" s="73" t="s">
        <v>13</v>
      </c>
      <c r="J4" s="202" t="s">
        <v>239</v>
      </c>
      <c r="K4" s="202" t="s">
        <v>322</v>
      </c>
      <c r="L4" s="202" t="s">
        <v>326</v>
      </c>
      <c r="M4" s="206" t="s">
        <v>240</v>
      </c>
      <c r="N4" s="6" t="s">
        <v>302</v>
      </c>
    </row>
    <row r="5" spans="1:14" x14ac:dyDescent="0.15">
      <c r="C5" s="26" t="s">
        <v>296</v>
      </c>
      <c r="D5" s="203">
        <v>634645426</v>
      </c>
      <c r="E5" s="203">
        <v>602208000</v>
      </c>
      <c r="F5" s="203">
        <v>590000000</v>
      </c>
      <c r="G5" s="203">
        <v>580000000</v>
      </c>
      <c r="H5" s="203">
        <v>530000000</v>
      </c>
      <c r="I5" s="204">
        <v>540000000</v>
      </c>
      <c r="J5" s="204">
        <v>560000000</v>
      </c>
      <c r="K5" s="204">
        <v>491344377.88191801</v>
      </c>
      <c r="L5" s="204">
        <v>480000000</v>
      </c>
      <c r="M5" s="112"/>
      <c r="N5" s="213"/>
    </row>
    <row r="6" spans="1:14" x14ac:dyDescent="0.15">
      <c r="C6" s="26" t="s">
        <v>342</v>
      </c>
      <c r="D6" s="203">
        <v>1341441437</v>
      </c>
      <c r="E6" s="203">
        <v>1239308669</v>
      </c>
      <c r="F6" s="203">
        <v>1342865425</v>
      </c>
      <c r="G6" s="203">
        <v>1328400761</v>
      </c>
      <c r="H6" s="203">
        <v>1314286078</v>
      </c>
      <c r="I6" s="204">
        <v>1273796254</v>
      </c>
      <c r="J6" s="204">
        <v>1100000000</v>
      </c>
      <c r="K6" s="204">
        <v>1041925823.452466</v>
      </c>
      <c r="L6" s="204">
        <v>890000000</v>
      </c>
      <c r="M6" s="112"/>
      <c r="N6" s="213"/>
    </row>
    <row r="7" spans="1:14" x14ac:dyDescent="0.15">
      <c r="C7" s="26" t="s">
        <v>297</v>
      </c>
      <c r="D7" s="17">
        <f t="shared" ref="D7:I7" si="0">D5/D6</f>
        <v>0.47310706863157681</v>
      </c>
      <c r="E7" s="17">
        <f t="shared" si="0"/>
        <v>0.48592252686001342</v>
      </c>
      <c r="F7" s="17">
        <f t="shared" si="0"/>
        <v>0.43935899235770404</v>
      </c>
      <c r="G7" s="17">
        <f t="shared" si="0"/>
        <v>0.43661522714228557</v>
      </c>
      <c r="H7" s="17">
        <f t="shared" si="0"/>
        <v>0.40326075796718591</v>
      </c>
      <c r="I7" s="17">
        <f t="shared" si="0"/>
        <v>0.423929649898311</v>
      </c>
      <c r="J7" s="17">
        <f>(J5/J6)</f>
        <v>0.50909090909090904</v>
      </c>
      <c r="K7" s="17">
        <f>(K5/K6)</f>
        <v>0.47157327980779601</v>
      </c>
      <c r="L7" s="17">
        <f>(L5/L6)</f>
        <v>0.5393258426966292</v>
      </c>
      <c r="M7" s="17"/>
      <c r="N7" s="3"/>
    </row>
    <row r="8" spans="1:14" x14ac:dyDescent="0.15">
      <c r="C8" s="27"/>
      <c r="D8" s="42"/>
      <c r="E8" s="94"/>
      <c r="F8" s="200"/>
      <c r="H8" s="48"/>
      <c r="I8" s="48"/>
      <c r="J8" s="48"/>
      <c r="K8" s="48"/>
      <c r="L8" s="48"/>
      <c r="M8" s="205"/>
    </row>
    <row r="9" spans="1:14" x14ac:dyDescent="0.15">
      <c r="C9" s="1"/>
    </row>
    <row r="12" spans="1:14" x14ac:dyDescent="0.15">
      <c r="D12" s="82">
        <f t="shared" ref="D12:J12" si="1">D16+D19+D20+D22+D28</f>
        <v>213584822</v>
      </c>
      <c r="E12" s="82">
        <f t="shared" si="1"/>
        <v>197218831.29000002</v>
      </c>
      <c r="F12" s="82">
        <f t="shared" si="1"/>
        <v>196545235</v>
      </c>
      <c r="G12" s="82">
        <f t="shared" si="1"/>
        <v>197847546.55000001</v>
      </c>
      <c r="H12" s="82">
        <f t="shared" si="1"/>
        <v>171321750.99000001</v>
      </c>
      <c r="I12" s="82">
        <f t="shared" si="1"/>
        <v>172080619.05000001</v>
      </c>
      <c r="J12" s="82">
        <f t="shared" si="1"/>
        <v>184152212.45000002</v>
      </c>
      <c r="K12" s="82">
        <f>K16+K19+K20+K22+K28</f>
        <v>162200291.72999999</v>
      </c>
      <c r="L12" s="82">
        <f>L16+L19+L20+L22+L28</f>
        <v>162294481.5887816</v>
      </c>
    </row>
    <row r="14" spans="1:14" x14ac:dyDescent="0.15">
      <c r="B14" s="6" t="s">
        <v>298</v>
      </c>
      <c r="C14" s="6" t="s">
        <v>299</v>
      </c>
      <c r="D14" s="6" t="s">
        <v>300</v>
      </c>
      <c r="E14" s="6" t="s">
        <v>301</v>
      </c>
      <c r="F14" s="6" t="s">
        <v>293</v>
      </c>
      <c r="G14" s="6" t="s">
        <v>294</v>
      </c>
      <c r="H14" s="6" t="s">
        <v>295</v>
      </c>
      <c r="I14" s="202" t="s">
        <v>13</v>
      </c>
      <c r="J14" s="202" t="s">
        <v>151</v>
      </c>
      <c r="K14" s="202" t="s">
        <v>322</v>
      </c>
      <c r="L14" s="202" t="s">
        <v>326</v>
      </c>
      <c r="M14" s="206" t="s">
        <v>240</v>
      </c>
      <c r="N14" s="6" t="s">
        <v>302</v>
      </c>
    </row>
    <row r="15" spans="1:14" x14ac:dyDescent="0.15">
      <c r="A15" s="12">
        <v>1</v>
      </c>
      <c r="B15" s="207" t="s">
        <v>303</v>
      </c>
      <c r="C15" s="207" t="s">
        <v>92</v>
      </c>
      <c r="D15" s="208">
        <v>66300434</v>
      </c>
      <c r="E15" s="208">
        <v>56400462</v>
      </c>
      <c r="F15" s="208">
        <v>52068571</v>
      </c>
      <c r="G15" s="208">
        <v>56185883.057250001</v>
      </c>
      <c r="H15" s="208">
        <v>49302564.850000001</v>
      </c>
      <c r="I15" s="208">
        <v>60130651.640000001</v>
      </c>
      <c r="J15" s="208">
        <v>60498612.200000003</v>
      </c>
      <c r="K15" s="208">
        <v>61024762.409999996</v>
      </c>
      <c r="L15" s="208">
        <v>51741378.917769998</v>
      </c>
      <c r="M15" s="283">
        <f>(L15-G15)/G15</f>
        <v>-7.9103573667273733E-2</v>
      </c>
      <c r="N15" s="283">
        <f>(L15-K15)/K15</f>
        <v>-0.15212486088612368</v>
      </c>
    </row>
    <row r="16" spans="1:14" x14ac:dyDescent="0.15">
      <c r="A16" s="12">
        <v>2</v>
      </c>
      <c r="B16" s="10" t="s">
        <v>315</v>
      </c>
      <c r="C16" s="10" t="s">
        <v>89</v>
      </c>
      <c r="D16" s="209">
        <v>69600735</v>
      </c>
      <c r="E16" s="209">
        <v>73408802.290000007</v>
      </c>
      <c r="F16" s="209">
        <v>62297665</v>
      </c>
      <c r="G16" s="209">
        <v>73200560</v>
      </c>
      <c r="H16" s="209">
        <v>63338886.700000003</v>
      </c>
      <c r="I16" s="209">
        <v>58996541.130000003</v>
      </c>
      <c r="J16" s="209">
        <v>75669992.370000005</v>
      </c>
      <c r="K16" s="209">
        <v>63470164.43</v>
      </c>
      <c r="L16" s="209">
        <v>50270894.82773</v>
      </c>
      <c r="M16" s="9">
        <f t="shared" ref="M16:M34" si="2">(L16-G16)/G16</f>
        <v>-0.31324439556568967</v>
      </c>
      <c r="N16" s="9">
        <f t="shared" ref="N16:N34" si="3">(L16-K16)/K16</f>
        <v>-0.20796022384386945</v>
      </c>
    </row>
    <row r="17" spans="1:14" x14ac:dyDescent="0.15">
      <c r="A17" s="12">
        <v>3</v>
      </c>
      <c r="B17" s="210" t="s">
        <v>304</v>
      </c>
      <c r="C17" s="210" t="s">
        <v>95</v>
      </c>
      <c r="D17" s="210">
        <v>27300000</v>
      </c>
      <c r="E17" s="210">
        <v>26500000</v>
      </c>
      <c r="F17" s="210">
        <v>26700000</v>
      </c>
      <c r="G17" s="210">
        <v>24900000</v>
      </c>
      <c r="H17" s="210">
        <v>27195000</v>
      </c>
      <c r="I17" s="210">
        <v>26700000</v>
      </c>
      <c r="J17" s="210">
        <v>54662400</v>
      </c>
      <c r="K17" s="210">
        <v>31712462.046999998</v>
      </c>
      <c r="L17" s="210">
        <v>35897317.535999998</v>
      </c>
      <c r="M17" s="66">
        <f t="shared" si="2"/>
        <v>0.44165933879518066</v>
      </c>
      <c r="N17" s="66">
        <f t="shared" si="3"/>
        <v>0.13196249104840119</v>
      </c>
    </row>
    <row r="18" spans="1:14" x14ac:dyDescent="0.15">
      <c r="A18" s="12">
        <v>4</v>
      </c>
      <c r="B18" s="210" t="s">
        <v>9</v>
      </c>
      <c r="C18" s="210" t="s">
        <v>87</v>
      </c>
      <c r="D18" s="210">
        <v>30454747.600000001</v>
      </c>
      <c r="E18" s="210">
        <v>30276323</v>
      </c>
      <c r="F18" s="210">
        <v>24695139.640000001</v>
      </c>
      <c r="G18" s="210">
        <v>25809766.300000001</v>
      </c>
      <c r="H18" s="210">
        <v>29300006.129999999</v>
      </c>
      <c r="I18" s="210">
        <v>30400004.98</v>
      </c>
      <c r="J18" s="210">
        <v>29300005.66</v>
      </c>
      <c r="K18" s="210">
        <v>33900006.619999997</v>
      </c>
      <c r="L18" s="210">
        <v>35500004.869999997</v>
      </c>
      <c r="M18" s="66">
        <f t="shared" si="2"/>
        <v>0.37544852043081056</v>
      </c>
      <c r="N18" s="66">
        <f t="shared" si="3"/>
        <v>4.7197579278820803E-2</v>
      </c>
    </row>
    <row r="19" spans="1:14" x14ac:dyDescent="0.15">
      <c r="A19" s="12">
        <v>5</v>
      </c>
      <c r="B19" s="10" t="s">
        <v>315</v>
      </c>
      <c r="C19" s="10" t="s">
        <v>113</v>
      </c>
      <c r="D19" s="209">
        <v>47946349</v>
      </c>
      <c r="E19" s="209">
        <v>39654401</v>
      </c>
      <c r="F19" s="209">
        <v>37952516</v>
      </c>
      <c r="G19" s="209">
        <v>39291697</v>
      </c>
      <c r="H19" s="209">
        <v>29677093.329999998</v>
      </c>
      <c r="I19" s="209">
        <v>26509211.920000002</v>
      </c>
      <c r="J19" s="209">
        <v>31344653.559999999</v>
      </c>
      <c r="K19" s="209">
        <v>30775765.350000001</v>
      </c>
      <c r="L19" s="209">
        <v>33490250.8260516</v>
      </c>
      <c r="M19" s="9">
        <f t="shared" si="2"/>
        <v>-0.14765069001596953</v>
      </c>
      <c r="N19" s="9">
        <f t="shared" si="3"/>
        <v>8.8202046161350744E-2</v>
      </c>
    </row>
    <row r="20" spans="1:14" x14ac:dyDescent="0.15">
      <c r="A20" s="12">
        <v>6</v>
      </c>
      <c r="B20" s="10" t="s">
        <v>317</v>
      </c>
      <c r="C20" s="10" t="s">
        <v>88</v>
      </c>
      <c r="D20" s="209">
        <v>39000000</v>
      </c>
      <c r="E20" s="209">
        <v>35000000</v>
      </c>
      <c r="F20" s="209">
        <v>46000000</v>
      </c>
      <c r="G20" s="209">
        <v>45000000</v>
      </c>
      <c r="H20" s="209">
        <v>39000000</v>
      </c>
      <c r="I20" s="209">
        <v>45000000</v>
      </c>
      <c r="J20" s="209">
        <v>36000000</v>
      </c>
      <c r="K20" s="209">
        <v>23000000</v>
      </c>
      <c r="L20" s="209">
        <v>32000015</v>
      </c>
      <c r="M20" s="9">
        <f t="shared" si="2"/>
        <v>-0.28888855555555554</v>
      </c>
      <c r="N20" s="9">
        <f t="shared" si="3"/>
        <v>0.39130500000000001</v>
      </c>
    </row>
    <row r="21" spans="1:14" x14ac:dyDescent="0.15">
      <c r="A21" s="12">
        <v>7</v>
      </c>
      <c r="B21" s="7" t="s">
        <v>10</v>
      </c>
      <c r="C21" s="7" t="s">
        <v>93</v>
      </c>
      <c r="D21" s="211">
        <v>36200034.399999999</v>
      </c>
      <c r="E21" s="211">
        <v>26020008.48</v>
      </c>
      <c r="F21" s="211">
        <v>25140006.43</v>
      </c>
      <c r="G21" s="211">
        <v>22730010.800000001</v>
      </c>
      <c r="H21" s="211">
        <v>28661044.510000002</v>
      </c>
      <c r="I21" s="76">
        <v>30193274.629999999</v>
      </c>
      <c r="J21" s="76">
        <v>25066432.690000001</v>
      </c>
      <c r="K21" s="76">
        <v>28477355.469999999</v>
      </c>
      <c r="L21" s="76">
        <v>31264489.579999998</v>
      </c>
      <c r="M21" s="112">
        <f t="shared" si="2"/>
        <v>0.37547183127603251</v>
      </c>
      <c r="N21" s="112">
        <f t="shared" si="3"/>
        <v>9.7871942952573593E-2</v>
      </c>
    </row>
    <row r="22" spans="1:14" x14ac:dyDescent="0.15">
      <c r="A22" s="12">
        <v>8</v>
      </c>
      <c r="B22" s="10" t="s">
        <v>316</v>
      </c>
      <c r="C22" s="10" t="s">
        <v>104</v>
      </c>
      <c r="D22" s="209">
        <v>37037738</v>
      </c>
      <c r="E22" s="209">
        <v>29155628</v>
      </c>
      <c r="F22" s="209">
        <v>33295054</v>
      </c>
      <c r="G22" s="209">
        <v>25355289.550000001</v>
      </c>
      <c r="H22" s="209">
        <v>23305770.960000001</v>
      </c>
      <c r="I22" s="209">
        <v>27574866</v>
      </c>
      <c r="J22" s="209">
        <v>29137566.52</v>
      </c>
      <c r="K22" s="209">
        <v>28954361.949999999</v>
      </c>
      <c r="L22" s="209">
        <v>30533313.335000001</v>
      </c>
      <c r="M22" s="9">
        <f t="shared" si="2"/>
        <v>0.20421868087087178</v>
      </c>
      <c r="N22" s="9">
        <f t="shared" si="3"/>
        <v>5.4532418560167988E-2</v>
      </c>
    </row>
    <row r="23" spans="1:14" x14ac:dyDescent="0.15">
      <c r="A23" s="12">
        <v>9</v>
      </c>
      <c r="B23" s="210" t="s">
        <v>15</v>
      </c>
      <c r="C23" s="210" t="s">
        <v>98</v>
      </c>
      <c r="D23" s="210">
        <v>35000003.399999999</v>
      </c>
      <c r="E23" s="210">
        <v>25000006.899999999</v>
      </c>
      <c r="F23" s="210">
        <v>31000007.300000001</v>
      </c>
      <c r="G23" s="210">
        <v>25599678.079999998</v>
      </c>
      <c r="H23" s="210">
        <v>21600007.129999999</v>
      </c>
      <c r="I23" s="210">
        <v>24900006.710000001</v>
      </c>
      <c r="J23" s="210">
        <v>21500010.399999999</v>
      </c>
      <c r="K23" s="210">
        <v>22800003.629999999</v>
      </c>
      <c r="L23" s="210">
        <v>24400002.890000001</v>
      </c>
      <c r="M23" s="66">
        <f t="shared" si="2"/>
        <v>-4.6862901410360147E-2</v>
      </c>
      <c r="N23" s="66">
        <f t="shared" si="3"/>
        <v>7.0175394967689389E-2</v>
      </c>
    </row>
    <row r="24" spans="1:14" x14ac:dyDescent="0.15">
      <c r="A24" s="12">
        <v>10</v>
      </c>
      <c r="B24" s="207" t="s">
        <v>305</v>
      </c>
      <c r="C24" s="207" t="s">
        <v>100</v>
      </c>
      <c r="D24" s="208">
        <v>23400035.300000001</v>
      </c>
      <c r="E24" s="208">
        <v>22600035.780000001</v>
      </c>
      <c r="F24" s="208">
        <v>24000006.800000001</v>
      </c>
      <c r="G24" s="208">
        <v>21800000.16</v>
      </c>
      <c r="H24" s="208">
        <v>22658388.16</v>
      </c>
      <c r="I24" s="208">
        <v>26176961.100000001</v>
      </c>
      <c r="J24" s="208">
        <v>21169404.120000001</v>
      </c>
      <c r="K24" s="208">
        <v>23791560.170000002</v>
      </c>
      <c r="L24" s="208">
        <v>22794284.120000001</v>
      </c>
      <c r="M24" s="283">
        <f t="shared" si="2"/>
        <v>4.5609355628555226E-2</v>
      </c>
      <c r="N24" s="283">
        <f t="shared" si="3"/>
        <v>-4.1917219504482822E-2</v>
      </c>
    </row>
    <row r="25" spans="1:14" x14ac:dyDescent="0.15">
      <c r="A25" s="12">
        <v>11</v>
      </c>
      <c r="B25" s="210" t="s">
        <v>11</v>
      </c>
      <c r="C25" s="210" t="s">
        <v>80</v>
      </c>
      <c r="D25" s="210">
        <v>15000004.699999999</v>
      </c>
      <c r="E25" s="210">
        <v>19000004.800000001</v>
      </c>
      <c r="F25" s="210">
        <v>16000006.6</v>
      </c>
      <c r="G25" s="210">
        <v>14224393.9</v>
      </c>
      <c r="H25" s="210">
        <v>12500005.6</v>
      </c>
      <c r="I25" s="210">
        <v>8200004.3499999996</v>
      </c>
      <c r="J25" s="210">
        <v>11800002.6</v>
      </c>
      <c r="K25" s="210">
        <v>16200004.630000001</v>
      </c>
      <c r="L25" s="210">
        <v>21500003.260000002</v>
      </c>
      <c r="M25" s="66">
        <f t="shared" si="2"/>
        <v>0.5114881808777807</v>
      </c>
      <c r="N25" s="66">
        <f t="shared" si="3"/>
        <v>0.32716031575603327</v>
      </c>
    </row>
    <row r="26" spans="1:14" x14ac:dyDescent="0.15">
      <c r="A26" s="12">
        <v>12</v>
      </c>
      <c r="B26" s="207" t="s">
        <v>17</v>
      </c>
      <c r="C26" s="207" t="s">
        <v>16</v>
      </c>
      <c r="D26" s="208">
        <v>19760000</v>
      </c>
      <c r="E26" s="208">
        <v>19950000</v>
      </c>
      <c r="F26" s="208">
        <v>20400000</v>
      </c>
      <c r="G26" s="208">
        <v>19300000</v>
      </c>
      <c r="H26" s="208">
        <v>19064000</v>
      </c>
      <c r="I26" s="208">
        <v>18072000</v>
      </c>
      <c r="J26" s="208">
        <v>20415689</v>
      </c>
      <c r="K26" s="208">
        <v>21254868</v>
      </c>
      <c r="L26" s="208">
        <v>21135748</v>
      </c>
      <c r="M26" s="283">
        <f t="shared" si="2"/>
        <v>9.5116476683937828E-2</v>
      </c>
      <c r="N26" s="283">
        <f t="shared" si="3"/>
        <v>-5.6043631981153681E-3</v>
      </c>
    </row>
    <row r="27" spans="1:14" x14ac:dyDescent="0.15">
      <c r="A27" s="12">
        <v>13</v>
      </c>
      <c r="B27" s="207" t="s">
        <v>307</v>
      </c>
      <c r="C27" s="207" t="s">
        <v>308</v>
      </c>
      <c r="D27" s="208">
        <v>12858183</v>
      </c>
      <c r="E27" s="208">
        <v>13034404</v>
      </c>
      <c r="F27" s="208">
        <v>12083867</v>
      </c>
      <c r="G27" s="208">
        <v>12194804</v>
      </c>
      <c r="H27" s="208">
        <v>12879476</v>
      </c>
      <c r="I27" s="208">
        <v>13791579.300000001</v>
      </c>
      <c r="J27" s="208">
        <v>20876210.100000001</v>
      </c>
      <c r="K27" s="208">
        <v>16862679.739999998</v>
      </c>
      <c r="L27" s="208">
        <v>16904908.469999999</v>
      </c>
      <c r="M27" s="283">
        <f t="shared" si="2"/>
        <v>0.38623863655373214</v>
      </c>
      <c r="N27" s="283">
        <f t="shared" si="3"/>
        <v>2.5042716016143974E-3</v>
      </c>
    </row>
    <row r="28" spans="1:14" x14ac:dyDescent="0.15">
      <c r="A28" s="12">
        <v>14</v>
      </c>
      <c r="B28" s="10" t="s">
        <v>28</v>
      </c>
      <c r="C28" s="10" t="s">
        <v>111</v>
      </c>
      <c r="D28" s="209">
        <v>20000000</v>
      </c>
      <c r="E28" s="209">
        <v>20000000</v>
      </c>
      <c r="F28" s="209">
        <v>17000000</v>
      </c>
      <c r="G28" s="209">
        <v>15000000</v>
      </c>
      <c r="H28" s="209">
        <v>16000000</v>
      </c>
      <c r="I28" s="209">
        <v>14000000</v>
      </c>
      <c r="J28" s="209">
        <v>12000000</v>
      </c>
      <c r="K28" s="209">
        <v>16000000</v>
      </c>
      <c r="L28" s="209">
        <v>16000007.6</v>
      </c>
      <c r="M28" s="9">
        <f t="shared" si="2"/>
        <v>6.6667173333333302E-2</v>
      </c>
      <c r="N28" s="9">
        <f t="shared" si="3"/>
        <v>4.7499999997671692E-7</v>
      </c>
    </row>
    <row r="29" spans="1:14" x14ac:dyDescent="0.15">
      <c r="A29" s="12">
        <v>15</v>
      </c>
      <c r="B29" s="210" t="s">
        <v>306</v>
      </c>
      <c r="C29" s="210" t="s">
        <v>90</v>
      </c>
      <c r="D29" s="210">
        <v>16361326.23</v>
      </c>
      <c r="E29" s="210">
        <v>13155378.33</v>
      </c>
      <c r="F29" s="210">
        <v>15255434</v>
      </c>
      <c r="G29" s="210">
        <v>12401575.5</v>
      </c>
      <c r="H29" s="210">
        <v>15412540.699999999</v>
      </c>
      <c r="I29" s="210">
        <v>14300001.41</v>
      </c>
      <c r="J29" s="210">
        <v>14000002.439999999</v>
      </c>
      <c r="K29" s="210">
        <v>10600007.91</v>
      </c>
      <c r="L29" s="210">
        <v>13400003.960000001</v>
      </c>
      <c r="M29" s="66">
        <f t="shared" si="2"/>
        <v>8.0508195107952277E-2</v>
      </c>
      <c r="N29" s="66">
        <f t="shared" si="3"/>
        <v>0.26415037363873067</v>
      </c>
    </row>
    <row r="30" spans="1:14" x14ac:dyDescent="0.15">
      <c r="A30" s="12">
        <v>16</v>
      </c>
      <c r="B30" s="7" t="s">
        <v>12</v>
      </c>
      <c r="C30" s="7" t="s">
        <v>99</v>
      </c>
      <c r="D30" s="211">
        <v>19900078.399999999</v>
      </c>
      <c r="E30" s="211">
        <v>23221819.210000001</v>
      </c>
      <c r="F30" s="211">
        <v>22900027.699999999</v>
      </c>
      <c r="G30" s="211">
        <v>16300031</v>
      </c>
      <c r="H30" s="211">
        <v>13600031</v>
      </c>
      <c r="I30" s="76">
        <v>12500009.5</v>
      </c>
      <c r="J30" s="76">
        <v>11933825.9</v>
      </c>
      <c r="K30" s="76">
        <v>13199364.503</v>
      </c>
      <c r="L30" s="76">
        <v>13238784.503</v>
      </c>
      <c r="M30" s="112">
        <f t="shared" si="2"/>
        <v>-0.1878061763808915</v>
      </c>
      <c r="N30" s="112">
        <f t="shared" si="3"/>
        <v>2.9865074179170124E-3</v>
      </c>
    </row>
    <row r="31" spans="1:14" x14ac:dyDescent="0.15">
      <c r="A31" s="12">
        <v>17</v>
      </c>
      <c r="B31" s="7" t="s">
        <v>3</v>
      </c>
      <c r="C31" s="7" t="s">
        <v>94</v>
      </c>
      <c r="D31" s="211">
        <v>195070.851</v>
      </c>
      <c r="E31" s="211">
        <v>9485250.9613995999</v>
      </c>
      <c r="F31" s="211">
        <v>10813659.5</v>
      </c>
      <c r="G31" s="211">
        <v>15745262.53328</v>
      </c>
      <c r="H31" s="211">
        <v>10725631.97783</v>
      </c>
      <c r="I31" s="76">
        <v>13872785.179</v>
      </c>
      <c r="J31" s="76">
        <v>17027281.578299999</v>
      </c>
      <c r="K31" s="76">
        <v>11069308.769099999</v>
      </c>
      <c r="L31" s="76">
        <v>10840514.159299999</v>
      </c>
      <c r="M31" s="112">
        <f t="shared" si="2"/>
        <v>-0.31150629363042193</v>
      </c>
      <c r="N31" s="112">
        <f t="shared" si="3"/>
        <v>-2.0669277058986774E-2</v>
      </c>
    </row>
    <row r="32" spans="1:14" x14ac:dyDescent="0.15">
      <c r="A32" s="12">
        <v>18</v>
      </c>
      <c r="B32" s="210" t="s">
        <v>309</v>
      </c>
      <c r="C32" s="210" t="s">
        <v>91</v>
      </c>
      <c r="D32" s="210">
        <v>8776838.8000000007</v>
      </c>
      <c r="E32" s="210">
        <v>10998803.23</v>
      </c>
      <c r="F32" s="210">
        <v>9029249.9499999993</v>
      </c>
      <c r="G32" s="210">
        <v>8736303.3000000007</v>
      </c>
      <c r="H32" s="210">
        <v>8490656.3699999992</v>
      </c>
      <c r="I32" s="210">
        <v>6020002.7599999998</v>
      </c>
      <c r="J32" s="210">
        <v>8010008.4199999999</v>
      </c>
      <c r="K32" s="210">
        <v>11100008.15</v>
      </c>
      <c r="L32" s="210">
        <v>8621130</v>
      </c>
      <c r="M32" s="66">
        <f t="shared" si="2"/>
        <v>-1.3183299164991299E-2</v>
      </c>
      <c r="N32" s="66">
        <f t="shared" si="3"/>
        <v>-0.22332219188505734</v>
      </c>
    </row>
    <row r="33" spans="1:15" x14ac:dyDescent="0.15">
      <c r="A33" s="12">
        <v>19</v>
      </c>
      <c r="B33" s="210" t="s">
        <v>310</v>
      </c>
      <c r="C33" s="210" t="s">
        <v>103</v>
      </c>
      <c r="D33" s="210">
        <v>6017785.9000000004</v>
      </c>
      <c r="E33" s="210">
        <v>9317205.5899999999</v>
      </c>
      <c r="F33" s="210">
        <v>6022371.4299999997</v>
      </c>
      <c r="G33" s="210">
        <v>7562640.8899999997</v>
      </c>
      <c r="H33" s="210">
        <v>6950004.2400000002</v>
      </c>
      <c r="I33" s="210">
        <v>5870003.4699999997</v>
      </c>
      <c r="J33" s="210">
        <v>5500008.7400000002</v>
      </c>
      <c r="K33" s="210">
        <v>8190008.1500000004</v>
      </c>
      <c r="L33" s="210">
        <v>7750011.5499999998</v>
      </c>
      <c r="M33" s="66">
        <f t="shared" si="2"/>
        <v>2.4775824044185199E-2</v>
      </c>
      <c r="N33" s="66">
        <f t="shared" si="3"/>
        <v>-5.3723585122439778E-2</v>
      </c>
    </row>
    <row r="34" spans="1:15" x14ac:dyDescent="0.15">
      <c r="A34" s="12">
        <v>20</v>
      </c>
      <c r="B34" s="210" t="s">
        <v>311</v>
      </c>
      <c r="C34" s="210" t="s">
        <v>109</v>
      </c>
      <c r="D34" s="210">
        <v>7900001.5999999996</v>
      </c>
      <c r="E34" s="210">
        <v>5300001.7</v>
      </c>
      <c r="F34" s="210">
        <v>7500001.7000000002</v>
      </c>
      <c r="G34" s="210">
        <v>5799707.7300000004</v>
      </c>
      <c r="H34" s="210">
        <v>6580000.7520000003</v>
      </c>
      <c r="I34" s="210">
        <v>5540000.602</v>
      </c>
      <c r="J34" s="210">
        <v>4040002.6</v>
      </c>
      <c r="K34" s="210">
        <v>4800002.9800000004</v>
      </c>
      <c r="L34" s="210">
        <v>5590002.2800000003</v>
      </c>
      <c r="M34" s="66">
        <f t="shared" si="2"/>
        <v>-3.6157934117138725E-2</v>
      </c>
      <c r="N34" s="66">
        <f t="shared" si="3"/>
        <v>0.16458308532133448</v>
      </c>
    </row>
    <row r="35" spans="1:15" x14ac:dyDescent="0.15">
      <c r="B35" s="3" t="s">
        <v>18</v>
      </c>
      <c r="C35" s="3" t="s">
        <v>31</v>
      </c>
      <c r="D35" s="212">
        <v>8790810.5999999996</v>
      </c>
      <c r="E35" s="212">
        <v>8148657.2000000002</v>
      </c>
      <c r="F35" s="212">
        <v>11939821.07</v>
      </c>
      <c r="G35" s="212">
        <v>8603897.7699999996</v>
      </c>
      <c r="H35" s="212">
        <v>6500041.6100000003</v>
      </c>
      <c r="I35" s="212">
        <v>6306912.7599999998</v>
      </c>
      <c r="J35" s="212">
        <v>7881140.9000000004</v>
      </c>
      <c r="K35" s="212">
        <v>7446972.1600000001</v>
      </c>
      <c r="L35" s="281" t="s">
        <v>330</v>
      </c>
      <c r="M35" s="112"/>
      <c r="N35" s="112"/>
    </row>
    <row r="36" spans="1:15" x14ac:dyDescent="0.15">
      <c r="B36" s="207" t="s">
        <v>8</v>
      </c>
      <c r="C36" s="207" t="s">
        <v>107</v>
      </c>
      <c r="D36" s="208">
        <v>32902120</v>
      </c>
      <c r="E36" s="208">
        <v>39902330</v>
      </c>
      <c r="F36" s="208">
        <v>35331538.100000001</v>
      </c>
      <c r="G36" s="208">
        <v>39000019.100000001</v>
      </c>
      <c r="H36" s="208">
        <v>38993541.299999997</v>
      </c>
      <c r="I36" s="208">
        <v>43304208.859999999</v>
      </c>
      <c r="J36" s="208">
        <v>41197305.630000003</v>
      </c>
      <c r="K36" s="208">
        <v>5908893.8700000001</v>
      </c>
      <c r="L36" s="282" t="s">
        <v>330</v>
      </c>
      <c r="M36" s="112"/>
      <c r="N36" s="112"/>
      <c r="O36" s="125" t="s">
        <v>157</v>
      </c>
    </row>
    <row r="37" spans="1:15" x14ac:dyDescent="0.15">
      <c r="B37" s="10" t="s">
        <v>28</v>
      </c>
      <c r="C37" s="10" t="s">
        <v>82</v>
      </c>
      <c r="D37" s="209">
        <v>21000000</v>
      </c>
      <c r="E37" s="209">
        <v>25000000</v>
      </c>
      <c r="F37" s="209">
        <v>21000000</v>
      </c>
      <c r="G37" s="209">
        <v>30753076</v>
      </c>
      <c r="H37" s="209">
        <v>24000000</v>
      </c>
      <c r="I37" s="209">
        <v>22000000</v>
      </c>
      <c r="J37" s="209">
        <v>3400000</v>
      </c>
      <c r="K37" s="242" t="s">
        <v>330</v>
      </c>
      <c r="L37" s="209"/>
      <c r="M37" s="112"/>
      <c r="N37" s="112"/>
      <c r="O37" s="125" t="s">
        <v>150</v>
      </c>
    </row>
    <row r="38" spans="1:15" x14ac:dyDescent="0.15">
      <c r="B38" s="207" t="s">
        <v>48</v>
      </c>
      <c r="C38" s="207" t="s">
        <v>47</v>
      </c>
      <c r="D38" s="208">
        <v>3340039.3</v>
      </c>
      <c r="E38" s="208">
        <v>368000.1</v>
      </c>
      <c r="F38" s="208">
        <v>1535144.5719999999</v>
      </c>
      <c r="G38" s="208">
        <v>1630008.5530000001</v>
      </c>
      <c r="H38" s="208">
        <v>1708118.1964700001</v>
      </c>
      <c r="I38" s="208">
        <v>418300.46299999999</v>
      </c>
      <c r="J38" s="208">
        <v>347300.78409999999</v>
      </c>
      <c r="K38" s="244" t="s">
        <v>330</v>
      </c>
      <c r="L38" s="208"/>
      <c r="M38" s="112"/>
      <c r="N38" s="112"/>
      <c r="O38" s="125" t="s">
        <v>312</v>
      </c>
    </row>
    <row r="39" spans="1:15" x14ac:dyDescent="0.15">
      <c r="B39" s="10" t="s">
        <v>46</v>
      </c>
      <c r="C39" s="10" t="s">
        <v>127</v>
      </c>
      <c r="D39" s="209">
        <v>1733001.02</v>
      </c>
      <c r="E39" s="209">
        <v>2012001.33</v>
      </c>
      <c r="F39" s="209">
        <v>1634799.23</v>
      </c>
      <c r="G39" s="209">
        <v>1589104.65</v>
      </c>
      <c r="H39" s="209">
        <v>1854223.09</v>
      </c>
      <c r="I39" s="209">
        <v>1980736.24</v>
      </c>
      <c r="J39" s="209">
        <v>192016.67199999999</v>
      </c>
      <c r="K39" s="242" t="s">
        <v>330</v>
      </c>
      <c r="L39" s="209"/>
      <c r="M39" s="112"/>
      <c r="N39" s="112"/>
    </row>
    <row r="40" spans="1:15" x14ac:dyDescent="0.15">
      <c r="B40" s="210" t="s">
        <v>310</v>
      </c>
      <c r="C40" s="210" t="s">
        <v>45</v>
      </c>
      <c r="D40" s="210">
        <v>7741987.5099999998</v>
      </c>
      <c r="E40" s="210">
        <v>7652598.1699999999</v>
      </c>
      <c r="F40" s="210">
        <v>4379310.1900000004</v>
      </c>
      <c r="G40" s="210">
        <v>2655776.08</v>
      </c>
      <c r="H40" s="243" t="s">
        <v>330</v>
      </c>
      <c r="I40" s="210"/>
      <c r="J40" s="210"/>
      <c r="K40" s="210"/>
      <c r="L40" s="210"/>
      <c r="M40" s="112"/>
      <c r="N40" s="112"/>
      <c r="O40" s="125" t="s">
        <v>313</v>
      </c>
    </row>
    <row r="41" spans="1:15" x14ac:dyDescent="0.15">
      <c r="B41" s="3" t="s">
        <v>18</v>
      </c>
      <c r="C41" s="3" t="s">
        <v>67</v>
      </c>
      <c r="D41" s="212">
        <v>2729179.6</v>
      </c>
      <c r="E41" s="212">
        <v>3106177.2</v>
      </c>
      <c r="F41" s="212">
        <v>929488.4</v>
      </c>
      <c r="G41" s="212">
        <v>827549.86</v>
      </c>
      <c r="H41" s="245" t="s">
        <v>330</v>
      </c>
      <c r="I41" s="7"/>
      <c r="J41" s="7"/>
      <c r="K41" s="7"/>
      <c r="L41" s="7"/>
      <c r="M41" s="112"/>
      <c r="N41" s="112"/>
    </row>
    <row r="42" spans="1:15" x14ac:dyDescent="0.15">
      <c r="B42" s="210" t="s">
        <v>314</v>
      </c>
      <c r="C42" s="210" t="s">
        <v>136</v>
      </c>
      <c r="D42" s="210">
        <v>3217730</v>
      </c>
      <c r="E42" s="210">
        <v>2237757.3330000001</v>
      </c>
      <c r="F42" s="210">
        <v>2387769.8569999998</v>
      </c>
      <c r="G42" s="210">
        <v>1228617.74</v>
      </c>
      <c r="H42" s="210">
        <v>12000</v>
      </c>
      <c r="I42" s="210"/>
      <c r="J42" s="210"/>
      <c r="K42" s="210"/>
      <c r="L42" s="210"/>
      <c r="M42" s="112"/>
      <c r="N42" s="112"/>
    </row>
  </sheetData>
  <phoneticPr fontId="4" type="noConversion"/>
  <pageMargins left="0.25" right="0.25" top="0.75" bottom="0.75" header="0.3" footer="0.3"/>
  <pageSetup paperSize="9" scale="80" fitToHeight="2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opLeftCell="B11" zoomScale="150" workbookViewId="0">
      <selection activeCell="L16" sqref="L16"/>
    </sheetView>
  </sheetViews>
  <sheetFormatPr baseColWidth="10" defaultRowHeight="16" x14ac:dyDescent="0.2"/>
  <cols>
    <col min="1" max="1" width="4.5" style="137" customWidth="1"/>
    <col min="2" max="2" width="31.5" style="137" customWidth="1"/>
    <col min="3" max="3" width="31.1640625" style="137" customWidth="1"/>
    <col min="4" max="4" width="6.83203125" style="137" customWidth="1"/>
    <col min="5" max="5" width="7.6640625" style="137" customWidth="1"/>
    <col min="6" max="6" width="7.5" style="137" customWidth="1"/>
    <col min="7" max="7" width="6.5" style="137" customWidth="1"/>
    <col min="8" max="10" width="7.6640625" style="137" customWidth="1"/>
    <col min="11" max="11" width="9" style="137" customWidth="1"/>
    <col min="12" max="12" width="9.6640625" style="137" customWidth="1"/>
    <col min="13" max="13" width="10.83203125" style="137"/>
    <col min="14" max="14" width="14.6640625" style="137" customWidth="1"/>
    <col min="15" max="18" width="10.83203125" style="137"/>
    <col min="19" max="19" width="19.83203125" style="137" customWidth="1"/>
    <col min="20" max="20" width="23.83203125" style="137" customWidth="1"/>
    <col min="21" max="21" width="11.33203125" style="137" bestFit="1" customWidth="1"/>
    <col min="22" max="22" width="11.5" style="137" bestFit="1" customWidth="1"/>
    <col min="23" max="23" width="11.33203125" style="137" bestFit="1" customWidth="1"/>
    <col min="24" max="16384" width="10.83203125" style="137"/>
  </cols>
  <sheetData>
    <row r="1" spans="1:24" ht="11" customHeight="1" x14ac:dyDescent="0.2">
      <c r="B1" s="138" t="s">
        <v>321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N1" s="140"/>
      <c r="O1" s="140"/>
      <c r="P1" s="140"/>
      <c r="Q1" s="140"/>
      <c r="R1" s="140"/>
      <c r="S1" s="140"/>
    </row>
    <row r="2" spans="1:24" ht="11" customHeight="1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1"/>
      <c r="N2" s="141"/>
      <c r="O2" s="141"/>
      <c r="Q2" s="139"/>
      <c r="R2" s="139"/>
      <c r="T2" s="139"/>
    </row>
    <row r="3" spans="1:24" ht="11" customHeight="1" x14ac:dyDescent="0.2">
      <c r="B3" s="140"/>
      <c r="C3" s="142" t="s">
        <v>346</v>
      </c>
      <c r="D3" s="142"/>
      <c r="E3" s="142"/>
      <c r="F3" s="142"/>
      <c r="G3" s="142"/>
      <c r="H3" s="142"/>
      <c r="I3" s="142"/>
      <c r="J3" s="142"/>
      <c r="K3" s="142"/>
      <c r="L3" s="139"/>
    </row>
    <row r="4" spans="1:24" ht="11" customHeight="1" x14ac:dyDescent="0.2">
      <c r="B4" s="140"/>
      <c r="C4" s="141"/>
      <c r="D4" s="143" t="s">
        <v>236</v>
      </c>
      <c r="E4" s="144" t="s">
        <v>237</v>
      </c>
      <c r="F4" s="145" t="s">
        <v>238</v>
      </c>
      <c r="G4" s="146" t="s">
        <v>13</v>
      </c>
      <c r="H4" s="146" t="s">
        <v>239</v>
      </c>
      <c r="I4" s="146" t="s">
        <v>322</v>
      </c>
      <c r="J4" s="146" t="s">
        <v>326</v>
      </c>
      <c r="K4" s="147" t="s">
        <v>240</v>
      </c>
      <c r="L4" s="147" t="s">
        <v>241</v>
      </c>
    </row>
    <row r="5" spans="1:24" ht="11" customHeight="1" x14ac:dyDescent="0.2">
      <c r="B5" s="140"/>
      <c r="C5" s="148" t="s">
        <v>242</v>
      </c>
      <c r="D5" s="149"/>
      <c r="E5" s="149">
        <v>9900</v>
      </c>
      <c r="F5" s="149">
        <v>10000</v>
      </c>
      <c r="G5" s="149">
        <v>11000</v>
      </c>
      <c r="H5" s="149">
        <v>11000</v>
      </c>
      <c r="I5" s="149">
        <v>8800</v>
      </c>
      <c r="J5" s="149">
        <v>8000</v>
      </c>
      <c r="K5" s="150"/>
      <c r="L5" s="150"/>
    </row>
    <row r="6" spans="1:24" ht="11" customHeight="1" x14ac:dyDescent="0.2">
      <c r="B6" s="140"/>
      <c r="C6" s="148" t="s">
        <v>243</v>
      </c>
      <c r="D6" s="151">
        <v>675</v>
      </c>
      <c r="E6" s="151">
        <v>2451</v>
      </c>
      <c r="F6" s="223">
        <v>2449</v>
      </c>
      <c r="G6" s="214">
        <v>2575</v>
      </c>
      <c r="H6" s="214">
        <v>2668</v>
      </c>
      <c r="I6" s="222">
        <v>2800</v>
      </c>
      <c r="J6" s="222">
        <v>3000</v>
      </c>
      <c r="K6" s="150"/>
      <c r="L6" s="150"/>
      <c r="M6" s="246" t="s">
        <v>334</v>
      </c>
    </row>
    <row r="7" spans="1:24" ht="11" customHeight="1" x14ac:dyDescent="0.2">
      <c r="B7" s="140"/>
      <c r="C7" s="148" t="s">
        <v>244</v>
      </c>
      <c r="D7" s="152"/>
      <c r="E7" s="152">
        <f t="shared" ref="E7:F7" si="0">E6/E5</f>
        <v>0.24757575757575759</v>
      </c>
      <c r="F7" s="152">
        <f t="shared" si="0"/>
        <v>0.24490000000000001</v>
      </c>
      <c r="G7" s="152">
        <f>G6/G5</f>
        <v>0.2340909090909091</v>
      </c>
      <c r="H7" s="152">
        <f>H6/H5</f>
        <v>0.24254545454545454</v>
      </c>
      <c r="I7" s="152">
        <f>I6/I5</f>
        <v>0.31818181818181818</v>
      </c>
      <c r="J7" s="152"/>
      <c r="K7" s="153"/>
      <c r="L7" s="153"/>
    </row>
    <row r="8" spans="1:24" ht="11" customHeight="1" x14ac:dyDescent="0.2"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</row>
    <row r="9" spans="1:24" ht="11" customHeight="1" x14ac:dyDescent="0.2">
      <c r="B9" s="139"/>
      <c r="C9" s="138"/>
      <c r="D9" s="138" t="s">
        <v>319</v>
      </c>
      <c r="E9" s="139"/>
      <c r="F9" s="139"/>
      <c r="G9" s="139"/>
      <c r="H9" s="139"/>
      <c r="I9" s="139"/>
      <c r="J9" s="139"/>
      <c r="K9" s="139"/>
      <c r="L9" s="139"/>
    </row>
    <row r="10" spans="1:24" ht="11" customHeight="1" x14ac:dyDescent="0.2">
      <c r="B10" s="139"/>
      <c r="C10" s="139"/>
      <c r="D10" s="139" t="s">
        <v>348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</row>
    <row r="11" spans="1:24" ht="11" customHeight="1" x14ac:dyDescent="0.2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1:24" ht="11" customHeight="1" x14ac:dyDescent="0.2">
      <c r="B12" s="139"/>
      <c r="C12" s="164"/>
      <c r="D12" s="164"/>
      <c r="E12" s="164"/>
      <c r="F12" s="164"/>
      <c r="G12" s="164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</row>
    <row r="13" spans="1:24" ht="11" customHeight="1" x14ac:dyDescent="0.2"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0"/>
      <c r="N13" s="140"/>
      <c r="O13" s="140"/>
      <c r="P13" s="140"/>
      <c r="Q13" s="140"/>
      <c r="R13" s="140"/>
      <c r="S13" s="140"/>
    </row>
    <row r="14" spans="1:24" ht="11" customHeight="1" x14ac:dyDescent="0.2">
      <c r="A14" s="154"/>
      <c r="B14" s="155" t="s">
        <v>245</v>
      </c>
      <c r="C14" s="155" t="s">
        <v>246</v>
      </c>
      <c r="D14" s="220" t="s">
        <v>236</v>
      </c>
      <c r="E14" s="220" t="s">
        <v>237</v>
      </c>
      <c r="F14" s="220" t="s">
        <v>238</v>
      </c>
      <c r="G14" s="221" t="s">
        <v>248</v>
      </c>
      <c r="H14" s="221" t="s">
        <v>239</v>
      </c>
      <c r="I14" s="146" t="s">
        <v>322</v>
      </c>
      <c r="J14" s="146" t="s">
        <v>326</v>
      </c>
      <c r="K14" s="220" t="s">
        <v>249</v>
      </c>
      <c r="L14" s="220" t="s">
        <v>250</v>
      </c>
      <c r="M14" s="156"/>
      <c r="O14" s="157"/>
      <c r="P14" s="157"/>
      <c r="Q14" s="157"/>
      <c r="R14" s="157"/>
      <c r="S14" s="157"/>
      <c r="T14" s="157"/>
      <c r="U14" s="157"/>
      <c r="V14" s="157"/>
      <c r="W14" s="157"/>
    </row>
    <row r="15" spans="1:24" x14ac:dyDescent="0.2">
      <c r="A15" s="154">
        <v>1</v>
      </c>
      <c r="B15" s="165" t="s">
        <v>264</v>
      </c>
      <c r="C15" s="165" t="s">
        <v>100</v>
      </c>
      <c r="D15" s="288">
        <v>15.8</v>
      </c>
      <c r="E15" s="288">
        <v>372</v>
      </c>
      <c r="F15" s="288">
        <v>437</v>
      </c>
      <c r="G15" s="288">
        <v>473</v>
      </c>
      <c r="H15" s="288">
        <v>292</v>
      </c>
      <c r="I15" s="288">
        <v>384</v>
      </c>
      <c r="J15" s="288">
        <v>831</v>
      </c>
      <c r="K15" s="163">
        <f>(J15-E15)/E15</f>
        <v>1.2338709677419355</v>
      </c>
      <c r="L15" s="163">
        <f>(J15-I15)/I15</f>
        <v>1.1640625</v>
      </c>
      <c r="M15" s="164"/>
      <c r="O15" s="157"/>
    </row>
    <row r="16" spans="1:24" x14ac:dyDescent="0.2">
      <c r="A16" s="154">
        <v>2</v>
      </c>
      <c r="B16" s="165" t="s">
        <v>261</v>
      </c>
      <c r="C16" s="165" t="s">
        <v>262</v>
      </c>
      <c r="D16" s="288">
        <v>29</v>
      </c>
      <c r="E16" s="288">
        <v>460</v>
      </c>
      <c r="F16" s="288">
        <v>360</v>
      </c>
      <c r="G16" s="288">
        <v>340</v>
      </c>
      <c r="H16" s="288">
        <v>313.27</v>
      </c>
      <c r="I16" s="288">
        <v>296.64</v>
      </c>
      <c r="J16" s="288">
        <v>454.65</v>
      </c>
      <c r="K16" s="163">
        <f>(J16-E16)/E16</f>
        <v>-1.1630434782608745E-2</v>
      </c>
      <c r="L16" s="163">
        <f>(J16-I16)/I16</f>
        <v>0.53266585760517804</v>
      </c>
      <c r="M16" s="164"/>
      <c r="O16" s="157"/>
    </row>
    <row r="17" spans="1:23" x14ac:dyDescent="0.2">
      <c r="A17" s="154">
        <v>3</v>
      </c>
      <c r="B17" s="165" t="s">
        <v>255</v>
      </c>
      <c r="C17" s="166" t="s">
        <v>92</v>
      </c>
      <c r="D17" s="288">
        <v>33</v>
      </c>
      <c r="E17" s="288">
        <v>198</v>
      </c>
      <c r="F17" s="288">
        <v>188.25</v>
      </c>
      <c r="G17" s="288">
        <v>372.1</v>
      </c>
      <c r="H17" s="288">
        <v>178.19</v>
      </c>
      <c r="I17" s="288">
        <v>427</v>
      </c>
      <c r="J17" s="288">
        <v>408.04305820000002</v>
      </c>
      <c r="K17" s="163">
        <f>(J17-E17)/E17</f>
        <v>1.0608235262626264</v>
      </c>
      <c r="L17" s="163">
        <f>(J17-I17)/I17</f>
        <v>-4.4395648243559675E-2</v>
      </c>
      <c r="M17" s="164"/>
      <c r="O17" s="157"/>
      <c r="P17" s="157"/>
      <c r="Q17" s="157"/>
      <c r="R17" s="157"/>
      <c r="S17" s="157"/>
      <c r="T17" s="157"/>
      <c r="U17" s="157"/>
      <c r="V17" s="157"/>
      <c r="W17" s="157"/>
    </row>
    <row r="18" spans="1:23" x14ac:dyDescent="0.2">
      <c r="A18" s="154">
        <v>4</v>
      </c>
      <c r="B18" s="207" t="s">
        <v>345</v>
      </c>
      <c r="C18" s="165" t="s">
        <v>341</v>
      </c>
      <c r="D18" s="288">
        <v>26</v>
      </c>
      <c r="E18" s="288">
        <v>450</v>
      </c>
      <c r="F18" s="288">
        <v>450</v>
      </c>
      <c r="G18" s="288">
        <v>430</v>
      </c>
      <c r="H18" s="288">
        <v>420</v>
      </c>
      <c r="I18" s="288">
        <v>406</v>
      </c>
      <c r="J18" s="288">
        <v>384.77</v>
      </c>
      <c r="K18" s="163">
        <f t="shared" ref="K18:K35" si="1">(J18-E18)/E18</f>
        <v>-0.14495555555555559</v>
      </c>
      <c r="L18" s="163">
        <f t="shared" ref="L18:L35" si="2">(J18-I18)/I18</f>
        <v>-5.2290640394088712E-2</v>
      </c>
      <c r="M18" s="164"/>
      <c r="O18" s="157"/>
    </row>
    <row r="19" spans="1:23" x14ac:dyDescent="0.2">
      <c r="A19" s="154"/>
      <c r="B19" s="165"/>
      <c r="C19" s="284" t="s">
        <v>320</v>
      </c>
      <c r="D19" s="288">
        <f>SUM(D15:D18)</f>
        <v>103.8</v>
      </c>
      <c r="E19" s="288">
        <f t="shared" ref="E19:J19" si="3">SUM(E15:E18)</f>
        <v>1480</v>
      </c>
      <c r="F19" s="288">
        <f t="shared" si="3"/>
        <v>1435.25</v>
      </c>
      <c r="G19" s="288">
        <f t="shared" si="3"/>
        <v>1615.1</v>
      </c>
      <c r="H19" s="288">
        <f t="shared" si="3"/>
        <v>1203.46</v>
      </c>
      <c r="I19" s="288">
        <f t="shared" si="3"/>
        <v>1513.6399999999999</v>
      </c>
      <c r="J19" s="288">
        <f t="shared" si="3"/>
        <v>2078.4630582</v>
      </c>
      <c r="K19" s="163">
        <f t="shared" si="1"/>
        <v>0.4043669312162162</v>
      </c>
      <c r="L19" s="163">
        <f t="shared" si="2"/>
        <v>0.37315547831716933</v>
      </c>
      <c r="M19" s="164"/>
      <c r="O19" s="157"/>
    </row>
    <row r="20" spans="1:23" ht="11" customHeight="1" x14ac:dyDescent="0.2">
      <c r="A20" s="154"/>
      <c r="B20" s="155"/>
      <c r="C20" s="155"/>
      <c r="D20" s="155"/>
      <c r="E20" s="155"/>
      <c r="F20" s="215"/>
      <c r="G20" s="216"/>
      <c r="H20" s="216"/>
      <c r="I20" s="216"/>
      <c r="J20" s="216"/>
      <c r="K20" s="163"/>
      <c r="L20" s="163"/>
      <c r="M20" s="156"/>
      <c r="O20" s="157"/>
      <c r="P20" s="157"/>
      <c r="Q20" s="157"/>
      <c r="R20" s="157"/>
      <c r="S20" s="157"/>
      <c r="T20" s="157"/>
      <c r="U20" s="157"/>
      <c r="V20" s="157"/>
      <c r="W20" s="157"/>
    </row>
    <row r="21" spans="1:23" ht="11" customHeight="1" x14ac:dyDescent="0.2">
      <c r="A21" s="154">
        <v>9</v>
      </c>
      <c r="B21" s="158" t="s">
        <v>315</v>
      </c>
      <c r="C21" s="159" t="s">
        <v>89</v>
      </c>
      <c r="D21" s="286">
        <v>45</v>
      </c>
      <c r="E21" s="287">
        <v>43.39</v>
      </c>
      <c r="F21" s="287">
        <v>41.45</v>
      </c>
      <c r="G21" s="287">
        <v>213.58</v>
      </c>
      <c r="H21" s="287">
        <v>234.79</v>
      </c>
      <c r="I21" s="287">
        <v>224.16</v>
      </c>
      <c r="J21" s="287">
        <v>73.476615240000001</v>
      </c>
      <c r="K21" s="163">
        <f t="shared" si="1"/>
        <v>0.69339975201659365</v>
      </c>
      <c r="L21" s="163">
        <f t="shared" si="2"/>
        <v>-0.67221352944325485</v>
      </c>
      <c r="M21" s="164"/>
      <c r="O21" s="157"/>
      <c r="P21" s="157"/>
      <c r="Q21" s="157"/>
      <c r="R21" s="157"/>
      <c r="S21" s="157"/>
      <c r="T21" s="157"/>
      <c r="U21" s="157"/>
      <c r="V21" s="157"/>
      <c r="W21" s="157"/>
    </row>
    <row r="22" spans="1:23" x14ac:dyDescent="0.2">
      <c r="A22" s="154">
        <v>15</v>
      </c>
      <c r="B22" s="158" t="s">
        <v>254</v>
      </c>
      <c r="C22" s="159" t="s">
        <v>88</v>
      </c>
      <c r="D22" s="286">
        <v>9</v>
      </c>
      <c r="E22" s="287">
        <v>9</v>
      </c>
      <c r="F22" s="287">
        <v>7</v>
      </c>
      <c r="G22" s="287">
        <v>46</v>
      </c>
      <c r="H22" s="287">
        <v>42</v>
      </c>
      <c r="I22" s="287">
        <v>19</v>
      </c>
      <c r="J22" s="287">
        <v>29</v>
      </c>
      <c r="K22" s="163">
        <f t="shared" si="1"/>
        <v>2.2222222222222223</v>
      </c>
      <c r="L22" s="163">
        <f t="shared" si="2"/>
        <v>0.52631578947368418</v>
      </c>
      <c r="M22" s="164"/>
      <c r="O22" s="157"/>
      <c r="P22" s="157"/>
      <c r="Q22" s="157"/>
      <c r="R22" s="157"/>
      <c r="S22" s="157"/>
      <c r="T22" s="157"/>
      <c r="U22" s="157"/>
      <c r="V22" s="157"/>
      <c r="W22" s="157"/>
    </row>
    <row r="23" spans="1:23" x14ac:dyDescent="0.2">
      <c r="A23" s="154">
        <v>19</v>
      </c>
      <c r="B23" s="158" t="s">
        <v>256</v>
      </c>
      <c r="C23" s="159" t="s">
        <v>111</v>
      </c>
      <c r="D23" s="286">
        <v>27</v>
      </c>
      <c r="E23" s="287">
        <v>5.6</v>
      </c>
      <c r="F23" s="287">
        <v>15</v>
      </c>
      <c r="G23" s="287">
        <v>2.5</v>
      </c>
      <c r="H23" s="287">
        <v>21</v>
      </c>
      <c r="I23" s="287">
        <v>13</v>
      </c>
      <c r="J23" s="287">
        <v>5.61</v>
      </c>
      <c r="K23" s="163">
        <f t="shared" si="1"/>
        <v>1.7857142857144064E-3</v>
      </c>
      <c r="L23" s="163">
        <f t="shared" si="2"/>
        <v>-0.56846153846153846</v>
      </c>
      <c r="M23" s="164"/>
      <c r="O23" s="157"/>
      <c r="P23" s="157"/>
      <c r="Q23" s="157"/>
      <c r="R23" s="157"/>
      <c r="S23" s="157"/>
      <c r="T23" s="157"/>
      <c r="U23" s="157"/>
      <c r="V23" s="157"/>
      <c r="W23" s="157"/>
    </row>
    <row r="24" spans="1:23" x14ac:dyDescent="0.2">
      <c r="A24" s="154"/>
      <c r="B24" s="158" t="s">
        <v>257</v>
      </c>
      <c r="C24" s="159" t="s">
        <v>104</v>
      </c>
      <c r="D24" s="286">
        <v>42.7</v>
      </c>
      <c r="E24" s="287">
        <v>45.76</v>
      </c>
      <c r="F24" s="287">
        <v>59.4664</v>
      </c>
      <c r="G24" s="287">
        <v>39.44</v>
      </c>
      <c r="H24" s="287">
        <v>21.54</v>
      </c>
      <c r="I24" s="287">
        <v>4</v>
      </c>
      <c r="J24" s="287">
        <v>1.3260000000000001</v>
      </c>
      <c r="K24" s="163">
        <f t="shared" si="1"/>
        <v>-0.97102272727272732</v>
      </c>
      <c r="L24" s="163">
        <f t="shared" si="2"/>
        <v>-0.66849999999999998</v>
      </c>
      <c r="M24" s="164"/>
      <c r="O24" s="157"/>
    </row>
    <row r="25" spans="1:23" x14ac:dyDescent="0.2">
      <c r="A25" s="154">
        <v>13</v>
      </c>
      <c r="B25" s="158" t="s">
        <v>315</v>
      </c>
      <c r="C25" s="159" t="s">
        <v>113</v>
      </c>
      <c r="D25" s="286">
        <v>66</v>
      </c>
      <c r="E25" s="287">
        <v>49</v>
      </c>
      <c r="F25" s="287">
        <v>21.45</v>
      </c>
      <c r="G25" s="287">
        <v>28.77</v>
      </c>
      <c r="H25" s="287">
        <v>5.85</v>
      </c>
      <c r="I25" s="287">
        <v>13</v>
      </c>
      <c r="J25" s="287">
        <v>41.688627369999999</v>
      </c>
      <c r="K25" s="163">
        <f t="shared" si="1"/>
        <v>-0.14921168632653065</v>
      </c>
      <c r="L25" s="163">
        <f t="shared" si="2"/>
        <v>2.2068174899999997</v>
      </c>
      <c r="M25" s="164"/>
      <c r="O25" s="157"/>
    </row>
    <row r="26" spans="1:23" x14ac:dyDescent="0.2">
      <c r="A26" s="154"/>
      <c r="B26" s="158"/>
      <c r="C26" s="285" t="s">
        <v>347</v>
      </c>
      <c r="D26" s="286">
        <f>SUM(D21:D25)</f>
        <v>189.7</v>
      </c>
      <c r="E26" s="286">
        <f t="shared" ref="E26:J26" si="4">SUM(E21:E25)</f>
        <v>152.75</v>
      </c>
      <c r="F26" s="286">
        <f t="shared" si="4"/>
        <v>144.3664</v>
      </c>
      <c r="G26" s="286">
        <f t="shared" si="4"/>
        <v>330.29</v>
      </c>
      <c r="H26" s="286">
        <f t="shared" si="4"/>
        <v>325.18</v>
      </c>
      <c r="I26" s="286">
        <f t="shared" si="4"/>
        <v>273.15999999999997</v>
      </c>
      <c r="J26" s="286">
        <f t="shared" si="4"/>
        <v>151.10124260999999</v>
      </c>
      <c r="K26" s="163">
        <f t="shared" si="1"/>
        <v>-1.0793829067103203E-2</v>
      </c>
      <c r="L26" s="163">
        <f t="shared" si="2"/>
        <v>-0.44683979129447943</v>
      </c>
      <c r="M26" s="164"/>
      <c r="O26" s="157"/>
    </row>
    <row r="27" spans="1:23" s="219" customFormat="1" x14ac:dyDescent="0.2">
      <c r="A27" s="217"/>
      <c r="B27" s="198"/>
      <c r="C27" s="199"/>
      <c r="D27" s="199"/>
      <c r="E27" s="218"/>
      <c r="F27" s="218"/>
      <c r="G27" s="218"/>
      <c r="H27" s="218"/>
      <c r="I27" s="218"/>
      <c r="J27" s="218"/>
      <c r="K27" s="163"/>
      <c r="L27" s="163"/>
      <c r="M27" s="164"/>
      <c r="O27" s="157"/>
    </row>
    <row r="28" spans="1:23" x14ac:dyDescent="0.2">
      <c r="A28" s="154">
        <v>5</v>
      </c>
      <c r="B28" s="170" t="s">
        <v>263</v>
      </c>
      <c r="C28" s="170" t="s">
        <v>95</v>
      </c>
      <c r="D28" s="289">
        <v>0</v>
      </c>
      <c r="E28" s="290">
        <v>0</v>
      </c>
      <c r="F28" s="290">
        <v>0</v>
      </c>
      <c r="G28" s="290">
        <v>8.7800000000000003E-2</v>
      </c>
      <c r="H28" s="290">
        <v>262.8</v>
      </c>
      <c r="I28" s="290">
        <v>268.42200000000003</v>
      </c>
      <c r="J28" s="290">
        <v>256.351</v>
      </c>
      <c r="K28" s="163"/>
      <c r="L28" s="163">
        <f t="shared" si="2"/>
        <v>-4.4970233438391877E-2</v>
      </c>
      <c r="M28" s="164"/>
      <c r="O28" s="157"/>
    </row>
    <row r="29" spans="1:23" x14ac:dyDescent="0.2">
      <c r="A29" s="154">
        <v>7</v>
      </c>
      <c r="B29" s="170" t="s">
        <v>267</v>
      </c>
      <c r="C29" s="170" t="s">
        <v>91</v>
      </c>
      <c r="D29" s="289">
        <v>20</v>
      </c>
      <c r="E29" s="290">
        <v>104.630000135</v>
      </c>
      <c r="F29" s="290">
        <v>127.000000176</v>
      </c>
      <c r="G29" s="290">
        <v>55.500000120000003</v>
      </c>
      <c r="H29" s="290">
        <v>194.00000039599999</v>
      </c>
      <c r="I29" s="290">
        <v>111.000000228</v>
      </c>
      <c r="J29" s="290">
        <v>88.700000183</v>
      </c>
      <c r="K29" s="163">
        <f t="shared" si="1"/>
        <v>-0.15225078783758145</v>
      </c>
      <c r="L29" s="163">
        <f t="shared" si="2"/>
        <v>-0.20090090089364504</v>
      </c>
      <c r="M29" s="164"/>
      <c r="O29" s="157"/>
    </row>
    <row r="30" spans="1:23" x14ac:dyDescent="0.2">
      <c r="A30" s="154">
        <v>8</v>
      </c>
      <c r="B30" s="170" t="s">
        <v>259</v>
      </c>
      <c r="C30" s="170" t="s">
        <v>103</v>
      </c>
      <c r="D30" s="289">
        <v>42.5</v>
      </c>
      <c r="E30" s="290">
        <v>89.300707000000003</v>
      </c>
      <c r="F30" s="290">
        <v>103.000809</v>
      </c>
      <c r="G30" s="290">
        <v>54.201180000000001</v>
      </c>
      <c r="H30" s="290">
        <v>133.00306</v>
      </c>
      <c r="I30" s="290">
        <v>81.607690000000005</v>
      </c>
      <c r="J30" s="290">
        <v>79.708609999999993</v>
      </c>
      <c r="K30" s="163">
        <f t="shared" si="1"/>
        <v>-0.10741344970538709</v>
      </c>
      <c r="L30" s="163">
        <f t="shared" si="2"/>
        <v>-2.3270846166580771E-2</v>
      </c>
      <c r="M30" s="164" t="s">
        <v>260</v>
      </c>
      <c r="O30" s="157"/>
    </row>
    <row r="31" spans="1:23" ht="11" customHeight="1" x14ac:dyDescent="0.2">
      <c r="A31" s="154">
        <v>11</v>
      </c>
      <c r="B31" s="170" t="s">
        <v>252</v>
      </c>
      <c r="C31" s="170" t="s">
        <v>98</v>
      </c>
      <c r="D31" s="289">
        <v>50</v>
      </c>
      <c r="E31" s="290">
        <v>72.524299999999997</v>
      </c>
      <c r="F31" s="290">
        <v>92.205579999999998</v>
      </c>
      <c r="G31" s="290">
        <v>45.304139999999997</v>
      </c>
      <c r="H31" s="290">
        <v>85.004859999999994</v>
      </c>
      <c r="I31" s="290">
        <v>72</v>
      </c>
      <c r="J31" s="290">
        <v>57.604619999999997</v>
      </c>
      <c r="K31" s="163">
        <f t="shared" si="1"/>
        <v>-0.20571973807399727</v>
      </c>
      <c r="L31" s="163">
        <f t="shared" si="2"/>
        <v>-0.19993583333333337</v>
      </c>
      <c r="M31" s="164" t="s">
        <v>253</v>
      </c>
      <c r="O31" s="157"/>
      <c r="P31" s="157"/>
      <c r="Q31" s="157"/>
      <c r="R31" s="157"/>
      <c r="S31" s="157"/>
      <c r="T31" s="157"/>
      <c r="U31" s="157"/>
      <c r="V31" s="157"/>
      <c r="W31" s="157"/>
    </row>
    <row r="32" spans="1:23" x14ac:dyDescent="0.2">
      <c r="A32" s="154">
        <v>6</v>
      </c>
      <c r="B32" s="170" t="s">
        <v>258</v>
      </c>
      <c r="C32" s="170" t="s">
        <v>87</v>
      </c>
      <c r="D32" s="289">
        <v>26.5</v>
      </c>
      <c r="E32" s="290">
        <v>40.000819999999997</v>
      </c>
      <c r="F32" s="290">
        <v>107.0042</v>
      </c>
      <c r="G32" s="290">
        <v>68.703800000000001</v>
      </c>
      <c r="H32" s="290">
        <v>57.301879999999997</v>
      </c>
      <c r="I32" s="290">
        <v>72.006749999999997</v>
      </c>
      <c r="J32" s="290">
        <v>101.00233</v>
      </c>
      <c r="K32" s="163">
        <f t="shared" si="1"/>
        <v>1.5250064873670091</v>
      </c>
      <c r="L32" s="163">
        <f t="shared" si="2"/>
        <v>0.40267863776659835</v>
      </c>
      <c r="M32" s="164"/>
      <c r="O32" s="157"/>
    </row>
    <row r="33" spans="1:23" x14ac:dyDescent="0.2">
      <c r="A33" s="154">
        <v>12</v>
      </c>
      <c r="B33" s="170" t="s">
        <v>258</v>
      </c>
      <c r="C33" s="170" t="s">
        <v>80</v>
      </c>
      <c r="D33" s="289">
        <v>57</v>
      </c>
      <c r="E33" s="290">
        <v>25.300095800000001</v>
      </c>
      <c r="F33" s="290">
        <v>48.903100000000002</v>
      </c>
      <c r="G33" s="290">
        <v>28.802520000000001</v>
      </c>
      <c r="H33" s="290">
        <v>27.501719999999999</v>
      </c>
      <c r="I33" s="290">
        <v>49</v>
      </c>
      <c r="J33" s="290">
        <v>48.004179999999998</v>
      </c>
      <c r="K33" s="163">
        <f t="shared" si="1"/>
        <v>0.89739123438417956</v>
      </c>
      <c r="L33" s="163">
        <f t="shared" si="2"/>
        <v>-2.0322857142857181E-2</v>
      </c>
      <c r="M33" s="164"/>
      <c r="O33" s="157"/>
    </row>
    <row r="34" spans="1:23" x14ac:dyDescent="0.2">
      <c r="A34" s="154">
        <v>16</v>
      </c>
      <c r="B34" s="170" t="s">
        <v>258</v>
      </c>
      <c r="C34" s="170" t="s">
        <v>109</v>
      </c>
      <c r="D34" s="289">
        <v>5.9</v>
      </c>
      <c r="E34" s="290">
        <v>19.990655</v>
      </c>
      <c r="F34" s="290">
        <v>29.800138</v>
      </c>
      <c r="G34" s="290">
        <v>30.500174999999999</v>
      </c>
      <c r="H34" s="290">
        <v>18.900182999999998</v>
      </c>
      <c r="I34" s="290">
        <v>22</v>
      </c>
      <c r="J34" s="290">
        <v>25.700086599999999</v>
      </c>
      <c r="K34" s="163">
        <f t="shared" si="1"/>
        <v>0.28560502894977668</v>
      </c>
      <c r="L34" s="163">
        <f t="shared" si="2"/>
        <v>0.16818575454545448</v>
      </c>
      <c r="M34" s="164"/>
      <c r="O34" s="157"/>
      <c r="P34" s="157"/>
      <c r="Q34" s="157"/>
      <c r="R34" s="157"/>
      <c r="S34" s="157"/>
      <c r="T34" s="157"/>
      <c r="U34" s="157"/>
      <c r="V34" s="157"/>
      <c r="W34" s="157"/>
    </row>
    <row r="35" spans="1:23" x14ac:dyDescent="0.2">
      <c r="A35" s="154">
        <v>17</v>
      </c>
      <c r="B35" s="170" t="s">
        <v>259</v>
      </c>
      <c r="C35" s="171" t="s">
        <v>90</v>
      </c>
      <c r="D35" s="289">
        <v>17.2</v>
      </c>
      <c r="E35" s="290">
        <v>14.10533</v>
      </c>
      <c r="F35" s="290">
        <v>18.29485</v>
      </c>
      <c r="G35" s="290">
        <v>14.60463</v>
      </c>
      <c r="H35" s="290">
        <v>15.304259999999999</v>
      </c>
      <c r="I35" s="290">
        <v>10</v>
      </c>
      <c r="J35" s="290">
        <v>17.102799999999998</v>
      </c>
      <c r="K35" s="163">
        <f t="shared" si="1"/>
        <v>0.21250619446691413</v>
      </c>
      <c r="L35" s="163">
        <f t="shared" si="2"/>
        <v>0.7102799999999998</v>
      </c>
      <c r="M35" s="139"/>
      <c r="O35" s="157"/>
    </row>
    <row r="39" spans="1:23" x14ac:dyDescent="0.2">
      <c r="B39" s="138" t="s">
        <v>335</v>
      </c>
    </row>
    <row r="40" spans="1:23" x14ac:dyDescent="0.2">
      <c r="B40" s="139" t="s">
        <v>336</v>
      </c>
    </row>
    <row r="42" spans="1:23" x14ac:dyDescent="0.2">
      <c r="B42" s="139"/>
    </row>
    <row r="43" spans="1:23" x14ac:dyDescent="0.2">
      <c r="B43" s="139"/>
    </row>
    <row r="44" spans="1:23" x14ac:dyDescent="0.2">
      <c r="B44" s="139"/>
    </row>
    <row r="45" spans="1:23" x14ac:dyDescent="0.2">
      <c r="B45" s="139"/>
    </row>
    <row r="46" spans="1:23" x14ac:dyDescent="0.2">
      <c r="B46" s="139"/>
    </row>
    <row r="47" spans="1:23" x14ac:dyDescent="0.2">
      <c r="B47" s="139"/>
    </row>
    <row r="48" spans="1:23" x14ac:dyDescent="0.2">
      <c r="B48" s="139"/>
    </row>
    <row r="49" spans="2:2" x14ac:dyDescent="0.2">
      <c r="B49" s="1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topLeftCell="A3" zoomScale="170" workbookViewId="0">
      <selection activeCell="A11" sqref="A11"/>
    </sheetView>
  </sheetViews>
  <sheetFormatPr baseColWidth="10" defaultRowHeight="13" x14ac:dyDescent="0.15"/>
  <cols>
    <col min="1" max="1" width="14.6640625" customWidth="1"/>
  </cols>
  <sheetData>
    <row r="3" spans="1:4" x14ac:dyDescent="0.15">
      <c r="A3" s="295"/>
      <c r="B3" s="299" t="s">
        <v>349</v>
      </c>
      <c r="C3" s="299" t="s">
        <v>350</v>
      </c>
      <c r="D3" s="299" t="s">
        <v>351</v>
      </c>
    </row>
    <row r="4" spans="1:4" x14ac:dyDescent="0.15">
      <c r="A4" s="296" t="s">
        <v>352</v>
      </c>
      <c r="B4" s="297">
        <v>19971</v>
      </c>
      <c r="C4" s="297">
        <v>43304209</v>
      </c>
      <c r="D4" s="297">
        <v>3096349</v>
      </c>
    </row>
    <row r="5" spans="1:4" x14ac:dyDescent="0.15">
      <c r="A5" s="296" t="s">
        <v>358</v>
      </c>
      <c r="B5" s="297">
        <v>510000</v>
      </c>
      <c r="C5" s="297">
        <v>25000000</v>
      </c>
      <c r="D5" s="297">
        <v>11000000</v>
      </c>
    </row>
    <row r="6" spans="1:4" x14ac:dyDescent="0.15">
      <c r="A6" s="296" t="s">
        <v>353</v>
      </c>
      <c r="B6" s="297">
        <v>312172</v>
      </c>
      <c r="C6" s="297">
        <v>6306913</v>
      </c>
      <c r="D6" s="297">
        <v>6873577</v>
      </c>
    </row>
    <row r="7" spans="1:4" x14ac:dyDescent="0.15">
      <c r="A7" s="296" t="s">
        <v>354</v>
      </c>
      <c r="B7" s="297">
        <v>64134</v>
      </c>
      <c r="C7" s="297">
        <v>368000</v>
      </c>
      <c r="D7" s="297">
        <v>2836884</v>
      </c>
    </row>
    <row r="8" spans="1:4" x14ac:dyDescent="0.15">
      <c r="A8" s="296" t="s">
        <v>359</v>
      </c>
      <c r="B8" s="297">
        <v>3873</v>
      </c>
      <c r="C8" s="297">
        <v>1980736</v>
      </c>
      <c r="D8" s="297">
        <v>590000</v>
      </c>
    </row>
    <row r="9" spans="1:4" x14ac:dyDescent="0.15">
      <c r="A9" s="296" t="s">
        <v>355</v>
      </c>
      <c r="B9" s="297">
        <v>30788</v>
      </c>
      <c r="C9" s="297">
        <v>7652598</v>
      </c>
      <c r="D9" s="297">
        <v>3900000</v>
      </c>
    </row>
    <row r="10" spans="1:4" x14ac:dyDescent="0.15">
      <c r="A10" s="296" t="s">
        <v>360</v>
      </c>
      <c r="B10" s="297">
        <v>25263</v>
      </c>
      <c r="C10" s="297">
        <v>3106177</v>
      </c>
      <c r="D10" s="297">
        <v>2800000</v>
      </c>
    </row>
    <row r="11" spans="1:4" x14ac:dyDescent="0.15">
      <c r="A11" s="295" t="s">
        <v>361</v>
      </c>
      <c r="B11" s="298">
        <f>SUM(B4:B10)</f>
        <v>966201</v>
      </c>
      <c r="C11" s="298">
        <f t="shared" ref="C11:D11" si="0">SUM(C4:C10)</f>
        <v>87718633</v>
      </c>
      <c r="D11" s="298">
        <f t="shared" si="0"/>
        <v>31096810</v>
      </c>
    </row>
    <row r="13" spans="1:4" x14ac:dyDescent="0.15">
      <c r="A13" s="293"/>
    </row>
    <row r="14" spans="1:4" x14ac:dyDescent="0.15">
      <c r="A14" s="294" t="s">
        <v>357</v>
      </c>
    </row>
    <row r="15" spans="1:4" x14ac:dyDescent="0.15">
      <c r="A15" s="294" t="s">
        <v>356</v>
      </c>
    </row>
    <row r="16" spans="1:4" x14ac:dyDescent="0.15">
      <c r="A16" s="2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electricity PM2.5</vt:lpstr>
      <vt:lpstr>electricity PM10</vt:lpstr>
      <vt:lpstr>electricity NOx</vt:lpstr>
      <vt:lpstr>electricity SO2</vt:lpstr>
      <vt:lpstr>mercury</vt:lpstr>
      <vt:lpstr>closures</vt:lpstr>
    </vt:vector>
  </TitlesOfParts>
  <Company>The Change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Whelan</dc:creator>
  <cp:lastModifiedBy>Microsoft Office User</cp:lastModifiedBy>
  <cp:lastPrinted>2018-03-29T03:45:25Z</cp:lastPrinted>
  <dcterms:created xsi:type="dcterms:W3CDTF">2015-01-21T23:19:53Z</dcterms:created>
  <dcterms:modified xsi:type="dcterms:W3CDTF">2018-03-31T04:21:14Z</dcterms:modified>
</cp:coreProperties>
</file>