
<file path=[Content_Types].xml><?xml version="1.0" encoding="utf-8"?>
<Types xmlns="http://schemas.openxmlformats.org/package/2006/content-types">
  <Override PartName="/xl/charts/chart2.xml" ContentType="application/vnd.openxmlformats-officedocument.drawingml.chart+xml"/>
  <Override PartName="/xl/worksheets/sheet3.xml" ContentType="application/vnd.openxmlformats-officedocument.spreadsheetml.worksheet+xml"/>
  <Override PartName="/xl/charts/style6.xml" ContentType="application/vnd.ms-office.chartstyle+xml"/>
  <Override PartName="/xl/charts/colors2.xml" ContentType="application/vnd.ms-office.chartcolorstyle+xml"/>
  <Default Extension="rels" ContentType="application/vnd.openxmlformats-package.relationships+xml"/>
  <Default Extension="xml" ContentType="application/xml"/>
  <Override PartName="/xl/charts/style4.xml" ContentType="application/vnd.ms-office.chartstyle+xml"/>
  <Override PartName="/xl/charts/chart7.xml" ContentType="application/vnd.openxmlformats-officedocument.drawingml.chart+xml"/>
  <Override PartName="/xl/calcChain.xml" ContentType="application/vnd.openxmlformats-officedocument.spreadsheetml.calcChain+xml"/>
  <Override PartName="/xl/charts/style2.xml" ContentType="application/vnd.ms-office.chartstyle+xml"/>
  <Override PartName="/xl/worksheets/sheet1.xml" ContentType="application/vnd.openxmlformats-officedocument.spreadsheetml.worksheet+xml"/>
  <Override PartName="/xl/charts/chart5.xml" ContentType="application/vnd.openxmlformats-officedocument.drawingml.chart+xml"/>
  <Override PartName="/xl/charts/colors7.xml" ContentType="application/vnd.ms-office.chartcolorstyle+xml"/>
  <Override PartName="/xl/charts/colors5.xml" ContentType="application/vnd.ms-office.chartcolorstyle+xml"/>
  <Override PartName="/docProps/core.xml" ContentType="application/vnd.openxmlformats-package.core-properties+xml"/>
  <Override PartName="/xl/drawings/drawing2.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Override PartName="/xl/charts/style7.xml" ContentType="application/vnd.ms-office.chartstyle+xml"/>
  <Override PartName="/xl/charts/colors3.xml" ContentType="application/vnd.ms-office.chartcolorstyle+xml"/>
  <Override PartName="/docProps/app.xml" ContentType="application/vnd.openxmlformats-officedocument.extended-properties+xml"/>
  <Override PartName="/xl/charts/chart1.xml" ContentType="application/vnd.openxmlformats-officedocument.drawingml.chart+xml"/>
  <Override PartName="/xl/charts/style5.xml" ContentType="application/vnd.ms-office.chartstyle+xml"/>
  <Override PartName="/xl/charts/chart8.xml" ContentType="application/vnd.openxmlformats-officedocument.drawingml.chart+xml"/>
  <Override PartName="/xl/charts/colors1.xml" ContentType="application/vnd.ms-office.chartcolorstyle+xml"/>
  <Override PartName="/xl/charts/style3.xml" ContentType="application/vnd.ms-office.chartstyle+xml"/>
  <Override PartName="/xl/worksheets/sheet2.xml" ContentType="application/vnd.openxmlformats-officedocument.spreadsheetml.worksheet+xml"/>
  <Override PartName="/xl/charts/chart6.xml" ContentType="application/vnd.openxmlformats-officedocument.drawingml.chart+xml"/>
  <Override PartName="/xl/styles.xml" ContentType="application/vnd.openxmlformats-officedocument.spreadsheetml.styles+xml"/>
  <Override PartName="/xl/charts/colors8.xml" ContentType="application/vnd.ms-office.chartcolorstyle+xml"/>
  <Override PartName="/xl/theme/theme1.xml" ContentType="application/vnd.openxmlformats-officedocument.theme+xml"/>
  <Override PartName="/xl/charts/style1.xml" ContentType="application/vnd.ms-office.chartstyle+xml"/>
  <Override PartName="/xl/sharedStrings.xml" ContentType="application/vnd.openxmlformats-officedocument.spreadsheetml.sharedStrings+xml"/>
  <Override PartName="/xl/charts/chart4.xml" ContentType="application/vnd.openxmlformats-officedocument.drawingml.chart+xml"/>
  <Override PartName="/xl/charts/colors6.xml" ContentType="application/vnd.ms-office.chartcolorstyle+xml"/>
  <Override PartName="/docProps/custom.xml" ContentType="application/vnd.openxmlformats-officedocument.custom-properties+xml"/>
  <Override PartName="/xl/workbook.xml" ContentType="application/vnd.openxmlformats-officedocument.spreadsheetml.sheet.main+xml"/>
  <Override PartName="/xl/charts/colors4.xml" ContentType="application/vnd.ms-office.chartcolorstyle+xml"/>
  <Override PartName="/xl/worksheets/sheet5.xml" ContentType="application/vnd.openxmlformats-officedocument.spreadsheetml.worksheet+xml"/>
  <Override PartName="/xl/charts/style8.xml" ContentType="application/vnd.ms-office.chartstyle+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autoCompressPictures="0"/>
  <bookViews>
    <workbookView xWindow="-20" yWindow="-20" windowWidth="21600" windowHeight="15300" tabRatio="500" activeTab="1"/>
  </bookViews>
  <sheets>
    <sheet name="power station emissions to air" sheetId="6" r:id="rId1"/>
    <sheet name="significant increases" sheetId="10" r:id="rId2"/>
    <sheet name="key pollutants - charts" sheetId="9" r:id="rId3"/>
    <sheet name="pollution controls" sheetId="12" r:id="rId4"/>
    <sheet name="coal mines PM10" sheetId="11" r:id="rId5"/>
  </sheets>
  <calcPr calcId="130407"/>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4" i="11"/>
  <c r="D4"/>
  <c r="E4"/>
  <c r="F4"/>
  <c r="G4"/>
  <c r="H4"/>
  <c r="I4"/>
  <c r="J4"/>
  <c r="K4"/>
  <c r="L4"/>
  <c r="M4"/>
  <c r="N10"/>
  <c r="O10"/>
  <c r="N11"/>
  <c r="O11"/>
  <c r="N12"/>
  <c r="O12"/>
  <c r="N13"/>
  <c r="O13"/>
  <c r="N14"/>
  <c r="O14"/>
  <c r="N15"/>
  <c r="O15"/>
  <c r="N16"/>
  <c r="O16"/>
  <c r="N17"/>
  <c r="O17"/>
  <c r="N18"/>
  <c r="O18"/>
  <c r="O19"/>
  <c r="N20"/>
  <c r="O20"/>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48"/>
  <c r="O48"/>
  <c r="N49"/>
  <c r="O49"/>
  <c r="N50"/>
  <c r="O50"/>
  <c r="O51"/>
  <c r="N52"/>
  <c r="O52"/>
  <c r="N53"/>
  <c r="O53"/>
  <c r="N54"/>
  <c r="O54"/>
  <c r="N55"/>
  <c r="O55"/>
  <c r="N56"/>
  <c r="O56"/>
  <c r="N57"/>
  <c r="O57"/>
  <c r="N58"/>
  <c r="O58"/>
  <c r="O59"/>
  <c r="N60"/>
  <c r="O60"/>
  <c r="N61"/>
  <c r="O61"/>
  <c r="N111"/>
  <c r="K136"/>
  <c r="L137"/>
  <c r="M136"/>
  <c r="M138"/>
  <c r="D137"/>
  <c r="E137"/>
  <c r="F137"/>
  <c r="G137"/>
  <c r="H137"/>
  <c r="I137"/>
  <c r="J137"/>
  <c r="K137"/>
  <c r="M137"/>
  <c r="B18" i="9"/>
  <c r="B14"/>
  <c r="B10"/>
  <c r="B6"/>
  <c r="H14"/>
  <c r="I14"/>
  <c r="C14"/>
  <c r="D14"/>
  <c r="E14"/>
  <c r="F14"/>
  <c r="J14"/>
  <c r="K14"/>
  <c r="L14"/>
  <c r="G14"/>
  <c r="L6"/>
  <c r="K6"/>
  <c r="J6"/>
  <c r="F6"/>
  <c r="E6"/>
  <c r="D6"/>
  <c r="C6"/>
  <c r="I6"/>
  <c r="H6"/>
  <c r="G6"/>
  <c r="L18"/>
  <c r="K18"/>
  <c r="J18"/>
  <c r="F18"/>
  <c r="E18"/>
  <c r="D18"/>
  <c r="C18"/>
  <c r="I18"/>
  <c r="H18"/>
  <c r="G18"/>
  <c r="L10"/>
  <c r="K10"/>
  <c r="J10"/>
  <c r="F10"/>
  <c r="E10"/>
  <c r="D10"/>
  <c r="C10"/>
  <c r="I10"/>
  <c r="H10"/>
  <c r="G10"/>
  <c r="C38" i="6"/>
  <c r="D38"/>
  <c r="E38"/>
  <c r="F38"/>
  <c r="C39"/>
  <c r="D39"/>
  <c r="E39"/>
  <c r="F39"/>
  <c r="B39"/>
  <c r="B38"/>
  <c r="BD29"/>
  <c r="AY29"/>
  <c r="AT29"/>
  <c r="AO29"/>
  <c r="AE29"/>
  <c r="Z29"/>
  <c r="U29"/>
  <c r="P29"/>
  <c r="P30"/>
  <c r="K29"/>
  <c r="F29"/>
  <c r="AJ29"/>
  <c r="AJ30"/>
  <c r="H35"/>
  <c r="I35"/>
  <c r="C35"/>
  <c r="D35"/>
  <c r="M35"/>
  <c r="N35"/>
  <c r="R35"/>
  <c r="S35"/>
  <c r="W35"/>
  <c r="X35"/>
  <c r="AB35"/>
  <c r="AC35"/>
  <c r="AG35"/>
  <c r="AH35"/>
  <c r="AL35"/>
  <c r="AM35"/>
  <c r="AQ35"/>
  <c r="AR35"/>
  <c r="AV35"/>
  <c r="AW35"/>
  <c r="BA35"/>
  <c r="BB35"/>
  <c r="BD35"/>
  <c r="AY35"/>
  <c r="AT35"/>
  <c r="AJ35"/>
  <c r="AO35"/>
  <c r="AE35"/>
  <c r="Z35"/>
  <c r="U35"/>
  <c r="P35"/>
  <c r="K35"/>
  <c r="F35"/>
  <c r="BC29"/>
  <c r="BB29"/>
  <c r="AX29"/>
  <c r="AW29"/>
  <c r="AS29"/>
  <c r="AR29"/>
  <c r="AN29"/>
  <c r="AM29"/>
  <c r="AI29"/>
  <c r="AH29"/>
  <c r="AD29"/>
  <c r="AC29"/>
  <c r="Y29"/>
  <c r="X29"/>
  <c r="T29"/>
  <c r="S29"/>
  <c r="J29"/>
  <c r="I29"/>
  <c r="O29"/>
  <c r="N29"/>
  <c r="E29"/>
  <c r="D29"/>
  <c r="BA29"/>
  <c r="AZ29"/>
  <c r="BC35"/>
  <c r="AX35"/>
  <c r="AS35"/>
  <c r="AN35"/>
  <c r="AI35"/>
  <c r="AD35"/>
  <c r="Y35"/>
  <c r="T35"/>
  <c r="O35"/>
  <c r="J35"/>
  <c r="E35"/>
  <c r="AQ29"/>
  <c r="AP29"/>
  <c r="AV29"/>
  <c r="AU29"/>
  <c r="AL29"/>
  <c r="AK29"/>
  <c r="AG29"/>
  <c r="AF29"/>
  <c r="AB29"/>
  <c r="AA29"/>
  <c r="W29"/>
  <c r="V29"/>
  <c r="R29"/>
  <c r="Q29"/>
  <c r="M29"/>
  <c r="L29"/>
  <c r="H29"/>
  <c r="G29"/>
  <c r="C29"/>
  <c r="B29"/>
  <c r="F30"/>
  <c r="Z30"/>
  <c r="W30"/>
  <c r="K30"/>
  <c r="AO30"/>
  <c r="BD30"/>
  <c r="U30"/>
  <c r="AE30"/>
  <c r="X30"/>
  <c r="H30"/>
  <c r="AT30"/>
  <c r="AY30"/>
  <c r="BB30"/>
  <c r="AC30"/>
  <c r="S30"/>
  <c r="BA30"/>
  <c r="AM30"/>
  <c r="AV30"/>
  <c r="AH30"/>
  <c r="AN30"/>
  <c r="AS30"/>
  <c r="O30"/>
  <c r="AG30"/>
  <c r="Y30"/>
  <c r="AB30"/>
  <c r="AW30"/>
  <c r="BC30"/>
  <c r="AQ30"/>
  <c r="M30"/>
  <c r="AX30"/>
  <c r="AR30"/>
  <c r="D30"/>
  <c r="C30"/>
  <c r="I30"/>
  <c r="N30"/>
  <c r="J30"/>
  <c r="T30"/>
  <c r="AD30"/>
  <c r="R30"/>
  <c r="AL30"/>
  <c r="E30"/>
  <c r="AI30"/>
  <c r="E17" i="10"/>
  <c r="E18"/>
  <c r="E19"/>
  <c r="E20"/>
  <c r="E21"/>
  <c r="E27"/>
  <c r="E28"/>
  <c r="E29"/>
  <c r="E35"/>
  <c r="E36"/>
  <c r="E42"/>
  <c r="E43"/>
  <c r="E7"/>
  <c r="E8"/>
  <c r="E9"/>
  <c r="E10"/>
  <c r="E11"/>
  <c r="E6"/>
</calcChain>
</file>

<file path=xl/sharedStrings.xml><?xml version="1.0" encoding="utf-8"?>
<sst xmlns="http://schemas.openxmlformats.org/spreadsheetml/2006/main" count="795" uniqueCount="356">
  <si>
    <t>Fine particle (PM2.5) emissions from Vales Point increased from 4,300kg in 2012-13 to 130,810kg in 2018-19, an increase of 2942%. The power station generated 63% more energy in 2018-19 than in 2012-13, so that is not an explanation.</t>
    <phoneticPr fontId="29" type="noConversion"/>
  </si>
  <si>
    <t>Water monitoring</t>
  </si>
  <si>
    <t xml:space="preserve">Facilities are required to report each year on cleaner production activities they have implemented and pollution control devices they have fitted during the previous 12 months. </t>
  </si>
  <si>
    <t>Few facilities have reported any specific pollution control activities or investments since 2000.</t>
  </si>
  <si>
    <t>AGL Loy Yang http://www.npi.gov.au/npidata/action/load/individual-facility-detail/criteria/state/VIC/year/2019/jurisdiction-facility/00004339</t>
  </si>
  <si>
    <t>Bayswater http://www.npi.gov.au/npidata/action/load/individual-facility-detail/criteria/state/NSW/year/2019/jurisdiction-facility/37</t>
  </si>
  <si>
    <t>Eraring http://www.npi.gov.au/npidata/action/load/individual-facility-detail/criteria/state/NSW/year/2019/jurisdiction-facility/226</t>
  </si>
  <si>
    <t>Gladstone NRG http://www.npi.gov.au/npidata/action/load/individual-facility-detail/criteria/state/QLD/year/2019/jurisdiction-facility/Q019NRG001</t>
  </si>
  <si>
    <t>Liddell http://www.npi.gov.au/npidata/action/load/individual-facility-detail/criteria/state/NSW/year/2019/jurisdiction-facility/151</t>
  </si>
  <si>
    <t>Loy Yang B http://www.npi.gov.au/npidata/action/load/individual-facility-detail/criteria/state/VIC/year/2019/jurisdiction-facility/00017661</t>
  </si>
  <si>
    <t>Mt Piper http://www.npi.gov.au/npidata/action/load/individual-facility-detail/criteria/state/NSW/year/2019/jurisdiction-facility/104</t>
  </si>
  <si>
    <t>Stanwell http://www.npi.gov.au/npidata/action/load/individual-facility-detail/criteria/state/QLD/year/2019/jurisdiction-facility/Q019SCL001</t>
  </si>
  <si>
    <t>Tarong http://www.npi.gov.au/npidata/action/load/individual-facility-detail/criteria/state/QLD/year/2019/jurisdiction-facility/Q019TAR001</t>
  </si>
  <si>
    <t>Vales Point http://www.npi.gov.au/npidata/action/load/individual-facility-detail/criteria/state/NSW/year/2019/jurisdiction-facility/106</t>
  </si>
  <si>
    <t>Yallourn http://www.npi.gov.au/npidata/action/load/individual-facility-detail/criteria/state/VIC/year/2019/jurisdiction-facility/00004321</t>
  </si>
  <si>
    <t>Sources</t>
  </si>
  <si>
    <t>Vales Point Ash Dam is managed and maintained in a manner to prevent emissions of dust from the premises as required by licence condition O3. Methods to prevent fugitive dust emissions from the ash dam include inundation, capping, water sprays, water cart, chemical surfactants and helicopter water bombing.</t>
  </si>
  <si>
    <t>Cleaner production activities and pollution control devices installed</t>
  </si>
  <si>
    <t xml:space="preserve">Comments </t>
  </si>
  <si>
    <t>Electrostatic precipitator</t>
  </si>
  <si>
    <t>Electrostatic precipitators fully decommissioned during 2007</t>
  </si>
  <si>
    <t>Fabric Filter installation completed 2007</t>
  </si>
  <si>
    <t>Upgraded in 2005</t>
  </si>
  <si>
    <t>Automated protection system to prevent spills to the environment</t>
  </si>
  <si>
    <t>Ongoing improvements to dust suppression activities.</t>
  </si>
  <si>
    <t>Mined coal contained in enclosed 100kt Coal Bunker to minimise dust emissions from wind.</t>
  </si>
  <si>
    <t>Regular stakeholder meetings to review the environmental performance of AGL Loy Yang and to review the progress made in the Environmental Improvement Plan.</t>
  </si>
  <si>
    <t>Installed to capture particulates in the flue gas stream.</t>
  </si>
  <si>
    <t>Systems installed to treat wastewaters to ensure contaminants are minimised.</t>
  </si>
  <si>
    <t>Constant Emissions Monitoring System to monitor and control total particulate emissions.</t>
  </si>
  <si>
    <t>Water monitoring equipment, including turbidity, ph and electrical conductivity meters, are installed and utilised to monitor and control emissions to surface water and sewers.</t>
  </si>
  <si>
    <t xml:space="preserve">Loy Yang B </t>
  </si>
  <si>
    <t>Installation of high-pressure/low-volume cleaning equipment</t>
  </si>
  <si>
    <t>Changed product specifications</t>
  </si>
  <si>
    <t>Wet scrubber</t>
  </si>
  <si>
    <t>Stormwater run-off recovery system.</t>
  </si>
  <si>
    <t>Improved alarm system and installed video surveillance cameras on high risk areas of ash lines to monitor for leaks</t>
  </si>
  <si>
    <t>ERC meets quarterly</t>
  </si>
  <si>
    <t>Unit 1 -1973</t>
  </si>
  <si>
    <t>Unit 2 -1974</t>
  </si>
  <si>
    <t>Unit 3 -1981</t>
  </si>
  <si>
    <t>Unit 4 -1982</t>
  </si>
  <si>
    <t>Opacity CEMs fitted to all flues</t>
  </si>
  <si>
    <t>Control systems upgrade.</t>
  </si>
  <si>
    <t>Progressive rehabilitation</t>
  </si>
  <si>
    <t>CEMS equipment on boilers.</t>
  </si>
  <si>
    <t xml:space="preserve">On-site weather station. </t>
  </si>
  <si>
    <t>Condenser re-tube - from copper to titanium.</t>
  </si>
  <si>
    <t>Pollution control equipment was installed as part of the original Power Station operating equipment and is upgraded as part of normal maintenance routines. The Power Station units were brought on-line progressively between 1982 - 1984.</t>
  </si>
  <si>
    <t>Progressive installation of boiler equipment including low NOx burners during Unit upgrades between 2009 and 2012</t>
  </si>
  <si>
    <t>Treatment of 4-5 ML per day of secondary treated effluent. Upgrade to water reclamation plant in 2012.</t>
  </si>
  <si>
    <t>Upgrade of instrumentation</t>
  </si>
  <si>
    <t>Progressive upgrade of dust monitoring equipment</t>
  </si>
  <si>
    <t>Storm water leak detection instrumentation along with emergency storm water shutoff valves installed.</t>
  </si>
  <si>
    <t xml:space="preserve">Vales Point </t>
  </si>
  <si>
    <t>Fabric Filter installation completed in 2007</t>
  </si>
  <si>
    <t>A new underground link road was completed at Chain Valley Colliery (CVC) and the above ground YE coal conveyor recommissioned so that as of August 2017 all coal deliveries from CVC were by the covered YE conveyor and above ground coal truck deliveries from CVC ceased, eliminating the potential for fugitive dust emissions associated with these coal truck movements.</t>
  </si>
  <si>
    <t>Active dust management controls, such as the water-trucks, are regularly used at the coal stockpile to prevent or minimise emissions of dust from the premises as required by licence condition O3</t>
  </si>
  <si>
    <t>All coal conveyors are enclosed. The coal handling plant (CHP) and coal stockpile are located centrally within the site with several hundred metres of bushland buffer surrounding the site. In addition to the active dust management controls, such as the water-trucks, the extensive bushland buffer surrounding the CHP site serves, by design, as a significant passive control, acting as both a wind break and visual screen to minimise and prevent the transport of any localised fugitive dust generated on the premises from leaving the site.</t>
  </si>
  <si>
    <t>Community &amp; Regional Environment (CARE) Forum (held quarterly)</t>
  </si>
  <si>
    <t>Mid 1990's CCT coverage of coal plant conveyors and chimney stacks</t>
  </si>
  <si>
    <t>CEMS NOx, SOx monitors with upper limit alarms. Oil/water separation and sedimentation containment</t>
  </si>
  <si>
    <t>Continual benchmarking against recognised standard and systems of environmental control.</t>
  </si>
  <si>
    <t>Modified process, equipment, layout, or pipin</t>
  </si>
  <si>
    <t>Continual improvement to systems, equipment and procedures to minimise the potential of spill or contamination ot the environment</t>
  </si>
  <si>
    <t>Improved procedures for loading, unloading or transfer operations</t>
  </si>
  <si>
    <t>Coal Combustion Product Plant Upgrade, including a new ash unloading facility to allow ash to be taken by truck directly from the station.</t>
  </si>
  <si>
    <t>Installation of additional monitoring equipment and emergency storm water shutoff valves in case of detection of potential environmental contamination.</t>
  </si>
  <si>
    <t>An EIDAS ( Environmental Intelligence Data Acquisition System) has been developed to allow real time indicators of the various environmental monitors and field instruments on site, statistics and trending of data and system alerts when an instrument or monitors result fall out away from the acceptable range.</t>
  </si>
  <si>
    <t>Continual improvement in monitoring techniques and equipment to reduce likelihood of an environmental incident. Increased maintenance on potential spill equipment.</t>
  </si>
  <si>
    <t>Continual improvement using state of the art materials and techniques. Increased inspection routines. New dust suppression system and pinch valves being installed on the ash dam. Capping inactive areas of the ash dam.</t>
  </si>
  <si>
    <t>Ash recycling truck loads covered.</t>
  </si>
  <si>
    <t>Community consultative committee</t>
  </si>
  <si>
    <t>Consultation through local community, industry and council combined meetings has potential to access ideas on source reduction techniques used elsewhere.</t>
  </si>
  <si>
    <t>Installed new pump manifolds and increased pump rates and live storage volumes for a number of contaminated water systems.</t>
  </si>
  <si>
    <t>Implemented inspection or monitoring program for potential spill or leak sources</t>
  </si>
  <si>
    <t>Yes</t>
  </si>
  <si>
    <t>Dust suppression - water sprays/chemical suppression</t>
  </si>
  <si>
    <t>Use of cleaner raw materials</t>
  </si>
  <si>
    <t>Limits set on sulphur content in coal. Daily coal analysis</t>
  </si>
  <si>
    <t>Dust suppression - wind breaks/covered/enclosed stockpiles</t>
  </si>
  <si>
    <t>Other modifications / practices</t>
  </si>
  <si>
    <t>Participates in Hunter River Salinity Trading Scheme and the Upper Hunter Air Quality Monitoring Network</t>
  </si>
  <si>
    <t>Activity</t>
  </si>
  <si>
    <t>Pollution Control Devices</t>
  </si>
  <si>
    <t>Device</t>
  </si>
  <si>
    <t>Installed (year)</t>
  </si>
  <si>
    <t>Fabric filter/baghouse</t>
  </si>
  <si>
    <t>Bag performance monitoring &amp; regular bag replacement program</t>
  </si>
  <si>
    <t>Low NOx burner</t>
  </si>
  <si>
    <t>Incineration/afterburner</t>
  </si>
  <si>
    <t>Wastewater treatment</t>
  </si>
  <si>
    <t>Oil and grease separator &amp; secondary treatment ponds</t>
  </si>
  <si>
    <t>Mist eliminator</t>
  </si>
  <si>
    <t>Opacity monitor</t>
  </si>
  <si>
    <t>CEMS with upper limit alarms</t>
  </si>
  <si>
    <t>Dust monitor</t>
  </si>
  <si>
    <t>CCTV coverage of coal plans, conveyors and stacks</t>
  </si>
  <si>
    <t>Other pollution control equipment</t>
  </si>
  <si>
    <t>NOx and SO2 CEMS with upper limit alarms</t>
  </si>
  <si>
    <t>Significant upgrade to monitoring software database including the installation of further online monitoring of sites.</t>
  </si>
  <si>
    <t>Change from solvent based to aqueous based raw materials</t>
  </si>
  <si>
    <t>Full-time occupational hygienist now across both sites conducting full review and assessment of all substances used on site</t>
  </si>
  <si>
    <t>Modified process, equipment, layout, or piping</t>
  </si>
  <si>
    <t>Dry ashing system installed on Unit 4 boiler</t>
  </si>
  <si>
    <t>Installed overflow alarms or automatic shut-off valves</t>
  </si>
  <si>
    <t>CEMS on stacks with upper limit alarms for NOx, SOx and PM</t>
  </si>
  <si>
    <t>Monthly and as required site inspections, improved systems on site to manage compliance and risks. Improved tools for tracking and recording inspections, hazards and incidents/near misses and actions arising from these.</t>
  </si>
  <si>
    <t>Sulphur &amp; fluoride limits set on coal supplied</t>
  </si>
  <si>
    <t>Regular bag replacement program</t>
  </si>
  <si>
    <t>On-site domestic sewage treatment system</t>
  </si>
  <si>
    <t>Opacity monitors with upper limit alarms - maintained and replaced as required</t>
  </si>
  <si>
    <t>Notes</t>
  </si>
  <si>
    <t>http://www.npi.gov.au/npidata/action/load/individual-facility-detail/criteria/state/VIC/year/2019/jurisdiction-facility/00004339</t>
  </si>
  <si>
    <t>http://www.npi.gov.au/npidata/action/load/individual-facility-detail/criteria/state/NSW/year/2019/jurisdiction-facility/37</t>
  </si>
  <si>
    <t>http://www.npi.gov.au/npidata/action/load/individual-facility-detail/criteria/state/NSW/year/2019/jurisdiction-facility/226</t>
  </si>
  <si>
    <t>http://www.npi.gov.au/npidata/action/load/individual-facility-detail/criteria/state/QLD/year/2019/jurisdiction-facility/Q019NRG001</t>
  </si>
  <si>
    <t>http://www.npi.gov.au/npidata/action/load/individual-facility-detail/criteria/state/NSW/year/2019/jurisdiction-facility/151</t>
  </si>
  <si>
    <t>http://www.npi.gov.au/npidata/action/load/individual-facility-detail/criteria/state/VIC/year/2019/jurisdiction-facility/00017661</t>
  </si>
  <si>
    <t>http://www.npi.gov.au/npidata/action/load/individual-facility-detail/criteria/state/NSW/year/2019/jurisdiction-facility/104</t>
  </si>
  <si>
    <t>http://www.npi.gov.au/npidata/action/load/individual-facility-detail/criteria/state/QLD/year/2019/jurisdiction-facility/Q019TAR001</t>
  </si>
  <si>
    <t>http://www.npi.gov.au/npidata/action/load/individual-facility-detail/criteria/state/VIC/year/2019/jurisdiction-facility/00004321</t>
  </si>
  <si>
    <t>Clean Energy Regulat data for Tarong power station includes both Tarong and the smaller Tarong North power stations</t>
  </si>
  <si>
    <t xml:space="preserve">Bayswater </t>
  </si>
  <si>
    <t>Cleaner Production Activities</t>
  </si>
  <si>
    <t>Comments</t>
  </si>
  <si>
    <t>Improved maintenance scheduling, record keeping, or procedures</t>
  </si>
  <si>
    <t>Procedures reviewed as needed. Pollution Incident response Management Plan implemented August 2012</t>
  </si>
  <si>
    <t>Installed overflow alarms or automatic shut-off valve</t>
  </si>
  <si>
    <t>CEMS on stacks with upper limit alarms for NOx, SOx and PM. Continuous water quality monitor at EPL pt 7 alarmed to the PCR</t>
  </si>
  <si>
    <t>Ensham Coal Mine Ensham Resources [Emerald-QLD]</t>
    <phoneticPr fontId="5" type="noConversion"/>
  </si>
  <si>
    <t>Saraji Mine - BHP Coal Pty Ltd [Dysart-QLD]</t>
  </si>
  <si>
    <t>Curragh Mine [Blackwater-QLD]</t>
  </si>
  <si>
    <t>Maules Creek Coal Pty Ltd [Boggabri-NSW]</t>
  </si>
  <si>
    <t>Lake Vermont [Dysart -QLD]</t>
  </si>
  <si>
    <t>Mount Thorley Warkworth Operations - Coal &amp; Allied [Mount Thorley Via Singleton-NSW]</t>
    <phoneticPr fontId="5" type="noConversion"/>
  </si>
  <si>
    <t>Byerwen Mine [Suttor-QLD]</t>
  </si>
  <si>
    <t>Goonyella Riverside Broadmeadow Mine BHP [Moranbah-QLD]</t>
    <phoneticPr fontId="5" type="noConversion"/>
  </si>
  <si>
    <t>Jellinbah Mines [via Bluff QLD]</t>
  </si>
  <si>
    <t>Mt Arthur North Coal - Hunter Valley Energy Coal [Muswellbrook-NSW]</t>
    <phoneticPr fontId="5" type="noConversion"/>
  </si>
  <si>
    <t>Callide Mine - Anglo Coal [Biloela-QLD]</t>
    <phoneticPr fontId="5" type="noConversion"/>
  </si>
  <si>
    <t>Capcoal / Anglocoal German Creek [Middlemount-QLD]</t>
  </si>
  <si>
    <t>Glencore Coal - Hail Creek Open Cut Mine [Nebo-QLD]</t>
  </si>
  <si>
    <t>Hunter Valley Operations - Coal &amp; Allied [Lemington Via Singleton-NSW]</t>
    <phoneticPr fontId="5" type="noConversion"/>
  </si>
  <si>
    <t>Foxleigh [Middlemount-QLD]</t>
  </si>
  <si>
    <t>Peak Downs Mine - BHP [Moranbah-QLD]</t>
    <phoneticPr fontId="5" type="noConversion"/>
  </si>
  <si>
    <t>Blackwater Mine BHP [Blackwater-QLD]</t>
    <phoneticPr fontId="5" type="noConversion"/>
  </si>
  <si>
    <t>The Dawson Mines - Anglo Coal, Dawson HWay [Moura-QLD]</t>
  </si>
  <si>
    <t>Change 1yr (%)</t>
    <phoneticPr fontId="5" type="noConversion"/>
  </si>
  <si>
    <t>Change 5yr (%)</t>
    <phoneticPr fontId="5" type="noConversion"/>
  </si>
  <si>
    <t>2013-14</t>
    <phoneticPr fontId="5" type="noConversion"/>
  </si>
  <si>
    <t>2012-13</t>
    <phoneticPr fontId="5" type="noConversion"/>
  </si>
  <si>
    <t>2011-12</t>
    <phoneticPr fontId="5" type="noConversion"/>
  </si>
  <si>
    <t>2010-11</t>
    <phoneticPr fontId="5" type="noConversion"/>
  </si>
  <si>
    <t>2009-10</t>
    <phoneticPr fontId="5" type="noConversion"/>
  </si>
  <si>
    <t>2008-09</t>
    <phoneticPr fontId="5" type="noConversion"/>
  </si>
  <si>
    <t>Facility Name</t>
  </si>
  <si>
    <t>Rank</t>
    <phoneticPr fontId="5" type="noConversion"/>
  </si>
  <si>
    <t>`</t>
  </si>
  <si>
    <r>
      <t>Table: PM</t>
    </r>
    <r>
      <rPr>
        <b/>
        <vertAlign val="subscript"/>
        <sz val="10"/>
        <rFont val="Calibri"/>
        <family val="2"/>
      </rPr>
      <t>10</t>
    </r>
    <r>
      <rPr>
        <b/>
        <sz val="10"/>
        <rFont val="Calibri"/>
        <family val="2"/>
      </rPr>
      <t xml:space="preserve"> emissions to air from coal mining (kg)</t>
    </r>
  </si>
  <si>
    <r>
      <t>Emissions of PM</t>
    </r>
    <r>
      <rPr>
        <vertAlign val="subscript"/>
        <sz val="8"/>
        <rFont val="Calibri"/>
        <family val="2"/>
      </rPr>
      <t>10</t>
    </r>
    <r>
      <rPr>
        <sz val="8"/>
        <rFont val="Calibri"/>
        <family val="2"/>
      </rPr>
      <t xml:space="preserve"> from coal mining as a % of total industry emissions</t>
    </r>
  </si>
  <si>
    <r>
      <t>Total PM</t>
    </r>
    <r>
      <rPr>
        <vertAlign val="subscript"/>
        <sz val="8"/>
        <rFont val="Calibri"/>
        <family val="2"/>
      </rPr>
      <t>10</t>
    </r>
    <r>
      <rPr>
        <sz val="8"/>
        <rFont val="Calibri"/>
        <family val="2"/>
      </rPr>
      <t xml:space="preserve"> emissions to air from coal mining (tonnes)</t>
    </r>
  </si>
  <si>
    <r>
      <t>Total PM</t>
    </r>
    <r>
      <rPr>
        <vertAlign val="subscript"/>
        <sz val="8"/>
        <rFont val="Calibri"/>
        <family val="2"/>
      </rPr>
      <t>10</t>
    </r>
    <r>
      <rPr>
        <sz val="8"/>
        <rFont val="Calibri"/>
        <family val="2"/>
      </rPr>
      <t xml:space="preserve"> emissions to air from all industry sources (tonnes)</t>
    </r>
  </si>
  <si>
    <t>Table: Power station emissions to air 2018-19 (kg)</t>
  </si>
  <si>
    <t>2013-14</t>
  </si>
  <si>
    <t>2012-13</t>
  </si>
  <si>
    <t>2011-12</t>
  </si>
  <si>
    <t>2010-11</t>
  </si>
  <si>
    <t>2009-10</t>
  </si>
  <si>
    <t>http://www.npi.gov.au/npidata/action/load/individual-facility-detail/criteria/state/NSW/year/2019/jurisdiction-facility/106</t>
  </si>
  <si>
    <t>Liddell (AGL) emissions (kg)</t>
  </si>
  <si>
    <t>Mt Piper (EnergyAustralia) emissions (kg)</t>
  </si>
  <si>
    <t>Vales Point (Delta) emissions (kg)</t>
  </si>
  <si>
    <t>Yallourn (EnergyAustralia) emissions (kg)</t>
  </si>
  <si>
    <t>Gladstone (NRG) emissions (kg)</t>
  </si>
  <si>
    <t>Energy generated (Gj)</t>
  </si>
  <si>
    <t>Rix's Creek Mine [Singleton-NSW]</t>
  </si>
  <si>
    <t>Millenium Coal Mine [Moranbah-QLD]</t>
  </si>
  <si>
    <t>Werris Creek No 2 Coal Mine [Werris Creek-NSW]</t>
  </si>
  <si>
    <t>Poitrel Coal Mine - BHP Billiton [Via Moranbah-QLD]</t>
    <phoneticPr fontId="5" type="noConversion"/>
  </si>
  <si>
    <t>Moranbah North Coal Management [Moranbah-QLD]</t>
    <phoneticPr fontId="5" type="noConversion"/>
  </si>
  <si>
    <t>Drake Coal Mine [Collinsville-QLD]</t>
  </si>
  <si>
    <t>Ewington Mine - Griffin [Collie-WA]</t>
    <phoneticPr fontId="5" type="noConversion"/>
  </si>
  <si>
    <t>Isaac Plains Coal Mine [Via Coppabella-QLD]</t>
  </si>
  <si>
    <t>Collinsville Coal Mine [Collinsville-QLD]</t>
  </si>
  <si>
    <t>n/a</t>
  </si>
  <si>
    <t>Daunia Mine- BM Aliance Coal Operations [Via Peak Downs Highway-QLD]</t>
    <phoneticPr fontId="5" type="noConversion"/>
  </si>
  <si>
    <t>Minerva Mine [Springsure-QLD]</t>
  </si>
  <si>
    <t>Wambo Mine [Warkworth-NSW]</t>
  </si>
  <si>
    <t>Tarrawonga Coal Mine [Boggabri-NSW]</t>
  </si>
  <si>
    <t>Blair Athol Operations - Rio Tinto [Clermont-QLD]</t>
    <phoneticPr fontId="5" type="noConversion"/>
  </si>
  <si>
    <t>Yancoal / Premier Coal  - Wesfarmers [Collie-WA]</t>
  </si>
  <si>
    <t>South Walker Creek Mine - BHP Billiton Mitsui [Nebo-QLD]</t>
    <phoneticPr fontId="5" type="noConversion"/>
  </si>
  <si>
    <t>Mangoola Coal - Xstrata [Muswellbrook-NSW]</t>
    <phoneticPr fontId="5" type="noConversion"/>
  </si>
  <si>
    <t>Wilpinjong Coal Mine [Ulan-NSW]</t>
  </si>
  <si>
    <t>Glendell and Ravensworth East - Xstrata [Ravensworth Via Singleton-NSW]</t>
    <phoneticPr fontId="5" type="noConversion"/>
  </si>
  <si>
    <t>New Acland Open Cut Coal Mine [Acland-QLD]</t>
  </si>
  <si>
    <t>Cameby Downs Coal Mine [Chinchilla-QLD]</t>
  </si>
  <si>
    <t>Middlemount Coal Mine [Middlemount-QLD]</t>
  </si>
  <si>
    <t>Yancoal Moolarben Coal Operations Pty Ltd [Ulan-NSW]</t>
  </si>
  <si>
    <t>Mt Owen Mine - Theiss [Ravensworth-NSW]</t>
    <phoneticPr fontId="5" type="noConversion"/>
  </si>
  <si>
    <t>Meandu Mine - Theiss [Nanango-QLD](previously Tarong coal project)</t>
    <phoneticPr fontId="5" type="noConversion"/>
  </si>
  <si>
    <t>Yarrabee Mine [Blackwater-QLD]</t>
  </si>
  <si>
    <t>Moorvale Coal Mine - Macarthur [Via Nebo-QLD]</t>
    <phoneticPr fontId="5" type="noConversion"/>
  </si>
  <si>
    <t>Newlands Coal [Glenden-QLD]</t>
  </si>
  <si>
    <t>Bengalla Operations - Coal &amp; Allied [Muswellbrook-NSW]</t>
    <phoneticPr fontId="5" type="noConversion"/>
  </si>
  <si>
    <t>Liddell Coal Operations [Lidell-NSW]</t>
  </si>
  <si>
    <t>Bulga Coal Surface and Underground Operations [Singleton-NSW]</t>
  </si>
  <si>
    <t>Rolleston Coal Mine [Rolleston-QLD]</t>
  </si>
  <si>
    <t>Glencore Coal - Clermont (Open Cut) Mine [Clermont-QLD]</t>
  </si>
  <si>
    <t>Ravensworth Mine Complex [Ravensworth Via Singleton-NSW]</t>
    <phoneticPr fontId="5" type="noConversion"/>
  </si>
  <si>
    <t>Boggabri Coal Mine - 286 Leard Forest Rd [Boggabri-NSW]</t>
    <phoneticPr fontId="5" type="noConversion"/>
  </si>
  <si>
    <t>Coppabella Coal Mine - Macarthur Coal [Via Nebo-QLD]</t>
    <phoneticPr fontId="5" type="noConversion"/>
  </si>
  <si>
    <t>Caval Ridge Mine [Moranbah-QLD]</t>
  </si>
  <si>
    <t>Mandalong Mine - Centennial [Mandalong-NSW]</t>
    <phoneticPr fontId="5" type="noConversion"/>
  </si>
  <si>
    <t>Baralaba Load Out - Baralaba Coal Pty Ltd [Baralaba-QLD]</t>
    <phoneticPr fontId="5" type="noConversion"/>
  </si>
  <si>
    <t>Metropolitan Collieries Pty Ltd - Helensburgh [Helensburgh-NSW]</t>
    <phoneticPr fontId="5" type="noConversion"/>
  </si>
  <si>
    <t>Tahmoor Coal Mine [Tahmoor-NSW]</t>
  </si>
  <si>
    <t>Integra Coal Open Cut Mine [Singleton-NSW]</t>
  </si>
  <si>
    <t>Macquarie Coal Preparation Plant - Oceanic Coal [Teralba-NSW]</t>
    <phoneticPr fontId="5" type="noConversion"/>
  </si>
  <si>
    <t>Newstan Colliery - Centennial [Fassifern-NSW]</t>
    <phoneticPr fontId="5" type="noConversion"/>
  </si>
  <si>
    <t>Namoi</t>
  </si>
  <si>
    <t>Whitehaven Rail Siding - Whitehaven Coal Mining, Kamilaroi HWay [Gunnedah-NSW]</t>
    <phoneticPr fontId="5" type="noConversion"/>
  </si>
  <si>
    <t>Springvale Colliery [Lidsdale-NSW]</t>
  </si>
  <si>
    <t xml:space="preserve">Yancoal - Ashton Coal Mine Camberwell [Camberwell Via Singleton-NSW] </t>
  </si>
  <si>
    <t>West Cliff Colliery - Endeavour Coal [Appin-NSW]</t>
    <phoneticPr fontId="5" type="noConversion"/>
  </si>
  <si>
    <t>Cook Colliery - CC [Blackwater-QLD]</t>
    <phoneticPr fontId="5" type="noConversion"/>
  </si>
  <si>
    <t>Ulan Coal Mine [Ulan-NSW]</t>
  </si>
  <si>
    <t>Yancoal - Austar [Paxton-NSW]</t>
  </si>
  <si>
    <t>Duralie [Stroud Road-NSW] Yancoal</t>
  </si>
  <si>
    <t>Sunnyside Open Cut Coal Mine - Naomi Mining [Gunnedah-NSW]</t>
    <phoneticPr fontId="5" type="noConversion"/>
  </si>
  <si>
    <t>Rocglen Coal Mine - Whitehaven Coal Mining Pty Ltd [Gunnedah-NSW]</t>
    <phoneticPr fontId="5" type="noConversion"/>
  </si>
  <si>
    <t>Kestrel Operations - Rio Tinto [Emerald-QLD]</t>
    <phoneticPr fontId="5" type="noConversion"/>
  </si>
  <si>
    <t>North Qld</t>
  </si>
  <si>
    <t>n/a</t>
    <phoneticPr fontId="5" type="noConversion"/>
  </si>
  <si>
    <t>Sonoma Coal Mine [Collinsville-QLD]</t>
  </si>
  <si>
    <t>Muswellbrook Coal Company [Muswellbrook-NSW]</t>
  </si>
  <si>
    <t>Meteor Downs Mine [Meteor Downs-QLD]</t>
  </si>
  <si>
    <t>Bloomfield Colliery [Ashtonfield-NSW]</t>
  </si>
  <si>
    <t xml:space="preserve">Narrabri Coal Mine [Baan Baa - NSW] </t>
  </si>
  <si>
    <t>Broadlea North Coal Project [Via Coppabella-QLD]</t>
  </si>
  <si>
    <t>Commodore Coal Mine - Downer EDI [Millmerran-QLD]</t>
    <phoneticPr fontId="5" type="noConversion"/>
  </si>
  <si>
    <t>Grosvenor [Moranbah-QLD]</t>
  </si>
  <si>
    <t>Jax Coal Mine [Collinsville-QLD]</t>
  </si>
  <si>
    <t>Burton Coal Mine [Nebo-QLD]</t>
  </si>
  <si>
    <t>Southern QLd</t>
  </si>
  <si>
    <t>Wilkie Creek Coal Mine Peabody [Macalister-QLD]</t>
    <phoneticPr fontId="5" type="noConversion"/>
  </si>
  <si>
    <t>Kogan Creek Mine - Golding [Via Brigalow-QLD]</t>
    <phoneticPr fontId="5" type="noConversion"/>
  </si>
  <si>
    <t>Oaky Creek Coal [Tieri-QLD]</t>
  </si>
  <si>
    <t>North Goonyella/Eaglefield Coal Mine [Via Glenden-QLD]</t>
  </si>
  <si>
    <t>NO REPORT</t>
  </si>
  <si>
    <t>Norwich Park Mine- BHP [Dysart-QLD]</t>
    <phoneticPr fontId="5" type="noConversion"/>
  </si>
  <si>
    <t>SE Qld</t>
  </si>
  <si>
    <t>Jeebropilly Open Cut Coal Mine [Amberley-QLD]</t>
  </si>
  <si>
    <t>Stratford [Stratford-NSW]</t>
  </si>
  <si>
    <t>Maxwell Infrastructure [Muswellbrook-NSW]</t>
  </si>
  <si>
    <t>Particulate Matter 2.5μm</t>
  </si>
  <si>
    <t>Flouride</t>
  </si>
  <si>
    <t>Oxides of nitrogen</t>
  </si>
  <si>
    <t>Increase</t>
  </si>
  <si>
    <t>10 year change</t>
  </si>
  <si>
    <t>1 year change</t>
  </si>
  <si>
    <t>Total - all coal mines</t>
  </si>
  <si>
    <t>Central Qld</t>
  </si>
  <si>
    <t>Baralaba Coal Mine [Baralaba-QLD]</t>
  </si>
  <si>
    <t>Mount Pleasant Operations [Muswellbrook -NSW]</t>
  </si>
  <si>
    <t>Westside Mine - Oceanic Coal [Wakefield-NSW]</t>
    <phoneticPr fontId="5" type="noConversion"/>
  </si>
  <si>
    <t>Ravensworth Underground Mine - Resource Pacific [Ravensworth Via Singleton-NSW]</t>
    <phoneticPr fontId="5" type="noConversion"/>
  </si>
  <si>
    <t>Muja Mine [Collie-WA]</t>
  </si>
  <si>
    <t>Ivanhoe North Rehabilitation project [Cullen Bullen-NSW]</t>
  </si>
  <si>
    <t>Cumnock No.1 Colliery New England H'Way Xstrata [Ravensworth-NSW]</t>
    <phoneticPr fontId="5" type="noConversion"/>
  </si>
  <si>
    <t>Cullenswood Open Cut Mine - Cornwall [St Marys-TAS]</t>
    <phoneticPr fontId="5" type="noConversion"/>
  </si>
  <si>
    <t>Canyon Coal Mine - Whitehaven Coal Mining, Hoads Lane (formerly Whitehaven) - Hoads Lane [Boggabri-NSW]</t>
    <phoneticPr fontId="5" type="noConversion"/>
  </si>
  <si>
    <t>Baal Bone Colliery - Wallerawang [Cullen Bullen-NSW]</t>
    <phoneticPr fontId="5" type="noConversion"/>
  </si>
  <si>
    <t>Tasman [Seahampton-NSW]</t>
  </si>
  <si>
    <t>Angus Place Colliery - Centennial [Lidsdale-NSW]</t>
    <phoneticPr fontId="5" type="noConversion"/>
  </si>
  <si>
    <t>Cullen Valley Mine [Cullen Bullen-NSW]</t>
  </si>
  <si>
    <t>New Oakleigh Open Cut Coal Mine [Rosewood-QLD]</t>
  </si>
  <si>
    <t>Hunter Enviro-Mining (Operations) Pty Ltd [Abbermain-NSW]</t>
  </si>
  <si>
    <t>Integra Coal Underground Mine [Singleton-NSW]</t>
  </si>
  <si>
    <t>Lidsdale Coal Loading Facility - Ivanhoe [Wallerwang-NSW]</t>
    <phoneticPr fontId="5" type="noConversion"/>
  </si>
  <si>
    <t>Pine Dale Mine [Lidsdale-NSW]</t>
  </si>
  <si>
    <t>Hunter</t>
  </si>
  <si>
    <t>United Colliery [Warkworth-NSW]</t>
  </si>
  <si>
    <t>Abel underground mine Donaldson Coal [Blackhill-NSW] Yancoal</t>
  </si>
  <si>
    <t>West Wallsend Colliery - Oceanic Coal [Killingworth-NSW]</t>
    <phoneticPr fontId="5" type="noConversion"/>
  </si>
  <si>
    <t>Fingal Washery [Fingal-TAS]</t>
  </si>
  <si>
    <t>Charbon Colliery [Kandos-NSW]</t>
  </si>
  <si>
    <t>Clarence Colliery [Clarence-NSW]</t>
  </si>
  <si>
    <t>Red Mountain Infrastructure Joint Venture [16km Sw Of Coppabella-QLD]</t>
  </si>
  <si>
    <t>LEIGH CREEK COALFIELD - Flinders [Leigh Creek-SA]</t>
    <phoneticPr fontId="5" type="noConversion"/>
  </si>
  <si>
    <t>Carborough Downs Coal Mine [Via Coppabella-QLD]</t>
  </si>
  <si>
    <t>Gregory Joint Venture - Gregory Crinum Mine BHP Billiton [Emerald-QLD]</t>
    <phoneticPr fontId="5" type="noConversion"/>
  </si>
  <si>
    <t>Anglocoal / Drayton (Thomas Mitchell Dve) [Muswellbrook-NSW]</t>
    <phoneticPr fontId="5" type="noConversion"/>
  </si>
  <si>
    <t>Bluff Coal Mine [Bluff-QLD]</t>
  </si>
  <si>
    <t>Appin Mine - Endeavour [Wilton-NSW]</t>
    <phoneticPr fontId="5" type="noConversion"/>
  </si>
  <si>
    <t>Dendrobium Mine [Mount Kembla-NSW]</t>
  </si>
  <si>
    <t>Ammonia (total)</t>
  </si>
  <si>
    <t>Arsenic &amp; compounds</t>
  </si>
  <si>
    <t>Beryllium &amp; compounds</t>
  </si>
  <si>
    <t>Boron &amp; compounds</t>
  </si>
  <si>
    <t>Cadmium &amp; compounds</t>
  </si>
  <si>
    <t>Carbon monoxide</t>
  </si>
  <si>
    <t>Chromium (III) compounds</t>
  </si>
  <si>
    <t>Chromium (VI) compounds</t>
  </si>
  <si>
    <t>Cobalt &amp; compounds</t>
  </si>
  <si>
    <t>Copper &amp; compounds</t>
  </si>
  <si>
    <t>Fluoride compounds</t>
  </si>
  <si>
    <t>Hydrochloric acid</t>
  </si>
  <si>
    <t>Lead &amp; compounds</t>
  </si>
  <si>
    <t>Manganese &amp; compounds</t>
  </si>
  <si>
    <t>Mercury &amp; compounds</t>
  </si>
  <si>
    <t>Nickel &amp; compounds</t>
  </si>
  <si>
    <t>Oxides of Nitrogen</t>
  </si>
  <si>
    <t>Sulfur dioxide</t>
  </si>
  <si>
    <t>Sulfuric acid</t>
  </si>
  <si>
    <t>Total Volatile Organic Compounds</t>
  </si>
  <si>
    <t>Xylenes (individual or mixed isomers)</t>
  </si>
  <si>
    <t>Zinc and compounds</t>
  </si>
  <si>
    <t>Bayswater</t>
  </si>
  <si>
    <t>Liddell</t>
  </si>
  <si>
    <t>Vales Point</t>
  </si>
  <si>
    <t>Mt Piper</t>
  </si>
  <si>
    <t>Notes:</t>
  </si>
  <si>
    <t>Yallourn</t>
  </si>
  <si>
    <t>AGL Loy Yang</t>
  </si>
  <si>
    <t>Loy Yang B</t>
  </si>
  <si>
    <t>Gladstone</t>
  </si>
  <si>
    <t>Stanwell</t>
  </si>
  <si>
    <t>Generation capacity MW (nameplate)</t>
  </si>
  <si>
    <t>2014-15</t>
  </si>
  <si>
    <t>2015-16</t>
  </si>
  <si>
    <t>2016-17</t>
  </si>
  <si>
    <t>2017-18</t>
  </si>
  <si>
    <t>Eraring</t>
  </si>
  <si>
    <t>Tarong</t>
  </si>
  <si>
    <t>Electricity production (GJ)*</t>
  </si>
  <si>
    <t>Total scope 1 CO2 emissions (tonnes CO2-e)*</t>
  </si>
  <si>
    <t>Change in electricity produced (increase/decrease)</t>
  </si>
  <si>
    <t>One year toxic pollution change (+/-)</t>
  </si>
  <si>
    <t>Total toxic emissions reported</t>
  </si>
  <si>
    <t>Emissions from power stations in Victoria include the toxic emissions from the coal mines that feed the power stations.</t>
  </si>
  <si>
    <t>Polycyclic aromatic hydrocarbons</t>
  </si>
  <si>
    <t>energy generated (Gj)</t>
  </si>
  <si>
    <t>emissions g per Gj energy</t>
  </si>
  <si>
    <t>emissions kg per Gj energy</t>
  </si>
  <si>
    <t>Mercury &amp; compounds (kg)</t>
  </si>
  <si>
    <t>Oxides of Nitrogen (kg)</t>
  </si>
  <si>
    <t>Sulfur dioxide (kg)</t>
  </si>
  <si>
    <t>2018-19</t>
  </si>
  <si>
    <t>Emissions and energy generation data source: http://www.cleanenergyregulator.gov.au/NGER/National%20greenhouse%20and%20energy%20reporting%20data/electricity-sector-emissions-and-generation-data/electricity-sector-emissions-and-generation-data-2018-19</t>
  </si>
  <si>
    <t>Additional toxic substances are emitted. This table excludes pollutants emitted at reportable volumes by some but not all power stations.</t>
  </si>
  <si>
    <t>Total electricity production from 10 power stations</t>
  </si>
  <si>
    <t>Total scope 1 CO2 emissions from 10 power stations</t>
  </si>
  <si>
    <t>Particulate Matter 2.5μm (kg)</t>
  </si>
  <si>
    <t>Particulate Matter 10μm</t>
  </si>
</sst>
</file>

<file path=xl/styles.xml><?xml version="1.0" encoding="utf-8"?>
<styleSheet xmlns="http://schemas.openxmlformats.org/spreadsheetml/2006/main">
  <numFmts count="6">
    <numFmt numFmtId="43" formatCode="_(* #,##0.00_);_(* \(#,##0.00\);_(* &quot;-&quot;??_);_(@_)"/>
    <numFmt numFmtId="164" formatCode="_(* #,##0.00_);_(* \(#,##0.00\);_(* &quot;-&quot;??_);_(@_)"/>
    <numFmt numFmtId="165" formatCode="_(* #,##0_);_(* \(#,##0\);_(* &quot;-&quot;??_);_(@_)"/>
    <numFmt numFmtId="166" formatCode="#,##0.0000"/>
    <numFmt numFmtId="167" formatCode="#,##0.00000"/>
    <numFmt numFmtId="168" formatCode="_(* #,##0.0000_);_(* \(#,##0.0000\);_(* &quot;-&quot;??_);_(@_)"/>
  </numFmts>
  <fonts count="30">
    <font>
      <sz val="12"/>
      <color theme="1"/>
      <name val="Calibri"/>
      <family val="2"/>
      <scheme val="minor"/>
    </font>
    <font>
      <sz val="12"/>
      <color theme="1"/>
      <name val="Calibri"/>
      <family val="2"/>
      <scheme val="minor"/>
    </font>
    <font>
      <sz val="12"/>
      <color theme="1"/>
      <name val="Calibri"/>
      <family val="2"/>
      <scheme val="minor"/>
    </font>
    <font>
      <sz val="8"/>
      <color indexed="8"/>
      <name val="Calibri"/>
      <family val="2"/>
    </font>
    <font>
      <i/>
      <sz val="8"/>
      <color indexed="8"/>
      <name val="Calibri"/>
      <family val="2"/>
    </font>
    <font>
      <b/>
      <sz val="8"/>
      <color indexed="8"/>
      <name val="Calibri"/>
      <family val="2"/>
    </font>
    <font>
      <u/>
      <sz val="12"/>
      <color theme="10"/>
      <name val="Calibri"/>
      <family val="2"/>
      <scheme val="minor"/>
    </font>
    <font>
      <u/>
      <sz val="12"/>
      <color theme="11"/>
      <name val="Calibri"/>
      <family val="2"/>
      <scheme val="minor"/>
    </font>
    <font>
      <sz val="8"/>
      <name val="Calibri"/>
      <family val="2"/>
      <scheme val="minor"/>
    </font>
    <font>
      <sz val="8"/>
      <color theme="1"/>
      <name val="Calibri"/>
      <family val="2"/>
      <scheme val="minor"/>
    </font>
    <font>
      <i/>
      <u/>
      <sz val="8"/>
      <color indexed="8"/>
      <name val="Calibri"/>
      <family val="2"/>
    </font>
    <font>
      <sz val="8"/>
      <color indexed="8"/>
      <name val="Calibri"/>
      <family val="2"/>
    </font>
    <font>
      <sz val="11"/>
      <color theme="1"/>
      <name val="Calibri"/>
      <family val="2"/>
      <scheme val="minor"/>
    </font>
    <font>
      <b/>
      <sz val="8"/>
      <color indexed="8"/>
      <name val="Calibri"/>
      <family val="2"/>
    </font>
    <font>
      <sz val="10"/>
      <name val="Verdana"/>
    </font>
    <font>
      <sz val="8"/>
      <name val="Calibri"/>
      <family val="2"/>
    </font>
    <font>
      <b/>
      <sz val="8"/>
      <name val="Calibri"/>
      <family val="2"/>
    </font>
    <font>
      <i/>
      <sz val="8"/>
      <name val="Calibri"/>
      <family val="2"/>
    </font>
    <font>
      <sz val="11.5"/>
      <color rgb="FF222222"/>
      <name val="Calibri"/>
      <family val="2"/>
    </font>
    <font>
      <b/>
      <sz val="10"/>
      <name val="Calibri"/>
      <family val="2"/>
    </font>
    <font>
      <b/>
      <vertAlign val="subscript"/>
      <sz val="10"/>
      <name val="Calibri"/>
      <family val="2"/>
    </font>
    <font>
      <vertAlign val="subscript"/>
      <sz val="8"/>
      <name val="Calibri"/>
      <family val="2"/>
    </font>
    <font>
      <b/>
      <sz val="14"/>
      <color theme="1"/>
      <name val="Calibri"/>
      <family val="2"/>
      <scheme val="minor"/>
    </font>
    <font>
      <sz val="8"/>
      <color indexed="8"/>
      <name val="Calibri"/>
      <family val="2"/>
    </font>
    <font>
      <sz val="8"/>
      <color indexed="8"/>
      <name val="Calibri (Body)"/>
    </font>
    <font>
      <sz val="8"/>
      <color indexed="8"/>
      <name val="Calibri (Body)"/>
    </font>
    <font>
      <b/>
      <sz val="8"/>
      <color indexed="8"/>
      <name val="Calibri (Body)"/>
    </font>
    <font>
      <b/>
      <sz val="10"/>
      <color rgb="FF000000"/>
      <name val="Calibri"/>
      <family val="2"/>
      <scheme val="minor"/>
    </font>
    <font>
      <i/>
      <sz val="8"/>
      <color indexed="8"/>
      <name val="Calibri (Body)"/>
    </font>
    <font>
      <sz val="8"/>
      <name val="Verdana"/>
    </font>
  </fonts>
  <fills count="1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2" fillId="0" borderId="0"/>
    <xf numFmtId="0" fontId="14" fillId="0" borderId="0"/>
    <xf numFmtId="9" fontId="14" fillId="0" borderId="0" applyFont="0" applyFill="0" applyBorder="0" applyAlignment="0" applyProtection="0"/>
    <xf numFmtId="164" fontId="14" fillId="0" borderId="0" applyFont="0" applyFill="0" applyBorder="0" applyAlignment="0" applyProtection="0"/>
  </cellStyleXfs>
  <cellXfs count="163">
    <xf numFmtId="0" fontId="0" fillId="0" borderId="0" xfId="0"/>
    <xf numFmtId="0" fontId="3" fillId="0" borderId="1" xfId="0" applyFont="1" applyBorder="1"/>
    <xf numFmtId="3" fontId="3" fillId="0" borderId="1" xfId="0" applyNumberFormat="1" applyFont="1" applyBorder="1"/>
    <xf numFmtId="0" fontId="5" fillId="0" borderId="0" xfId="0" applyFont="1" applyBorder="1"/>
    <xf numFmtId="3" fontId="3" fillId="2" borderId="1" xfId="0" applyNumberFormat="1" applyFont="1" applyFill="1" applyBorder="1"/>
    <xf numFmtId="3" fontId="3" fillId="3" borderId="1" xfId="0" applyNumberFormat="1" applyFont="1" applyFill="1" applyBorder="1"/>
    <xf numFmtId="3" fontId="3" fillId="4" borderId="1" xfId="0" applyNumberFormat="1" applyFont="1" applyFill="1" applyBorder="1"/>
    <xf numFmtId="3" fontId="3" fillId="5" borderId="1" xfId="0" applyNumberFormat="1" applyFont="1" applyFill="1" applyBorder="1"/>
    <xf numFmtId="3" fontId="3" fillId="6" borderId="1" xfId="0" applyNumberFormat="1" applyFont="1" applyFill="1" applyBorder="1"/>
    <xf numFmtId="0" fontId="3" fillId="0" borderId="1" xfId="0" applyFont="1" applyFill="1" applyBorder="1"/>
    <xf numFmtId="3" fontId="3" fillId="0" borderId="1" xfId="0" applyNumberFormat="1" applyFont="1" applyFill="1" applyBorder="1"/>
    <xf numFmtId="0" fontId="3" fillId="0" borderId="0" xfId="0" applyFont="1" applyFill="1" applyBorder="1"/>
    <xf numFmtId="165" fontId="3" fillId="0" borderId="1" xfId="1" applyNumberFormat="1" applyFont="1" applyBorder="1"/>
    <xf numFmtId="3" fontId="3" fillId="0" borderId="1" xfId="0" applyNumberFormat="1" applyFont="1" applyBorder="1" applyAlignment="1">
      <alignment horizontal="center" vertical="center"/>
    </xf>
    <xf numFmtId="3" fontId="3" fillId="0" borderId="0" xfId="0" applyNumberFormat="1" applyFont="1" applyFill="1" applyBorder="1"/>
    <xf numFmtId="165" fontId="3" fillId="4" borderId="1" xfId="1" applyNumberFormat="1" applyFont="1" applyFill="1" applyBorder="1"/>
    <xf numFmtId="165" fontId="3" fillId="0" borderId="1" xfId="1" applyNumberFormat="1" applyFont="1" applyFill="1" applyBorder="1"/>
    <xf numFmtId="165" fontId="0" fillId="0" borderId="0" xfId="0" applyNumberFormat="1"/>
    <xf numFmtId="0" fontId="4" fillId="0" borderId="0" xfId="0" applyFont="1" applyFill="1" applyBorder="1"/>
    <xf numFmtId="3" fontId="5" fillId="6" borderId="1" xfId="0" applyNumberFormat="1" applyFont="1" applyFill="1" applyBorder="1" applyAlignment="1">
      <alignment horizontal="center"/>
    </xf>
    <xf numFmtId="0" fontId="5" fillId="5" borderId="1" xfId="0" applyFont="1" applyFill="1" applyBorder="1" applyAlignment="1">
      <alignment horizontal="center"/>
    </xf>
    <xf numFmtId="165" fontId="5" fillId="4" borderId="1" xfId="1" applyNumberFormat="1" applyFont="1" applyFill="1" applyBorder="1" applyAlignment="1">
      <alignment horizontal="center"/>
    </xf>
    <xf numFmtId="0" fontId="5" fillId="3" borderId="1" xfId="0" applyFont="1" applyFill="1" applyBorder="1" applyAlignment="1">
      <alignment horizontal="center"/>
    </xf>
    <xf numFmtId="0" fontId="5" fillId="2" borderId="1" xfId="0" applyFont="1" applyFill="1" applyBorder="1" applyAlignment="1">
      <alignment horizontal="center"/>
    </xf>
    <xf numFmtId="0" fontId="5" fillId="4" borderId="1" xfId="0" applyFont="1" applyFill="1" applyBorder="1" applyAlignment="1">
      <alignment horizontal="center"/>
    </xf>
    <xf numFmtId="3" fontId="3" fillId="0" borderId="1" xfId="0" applyNumberFormat="1" applyFont="1" applyBorder="1" applyAlignment="1">
      <alignment horizontal="left" vertical="center"/>
    </xf>
    <xf numFmtId="165" fontId="3" fillId="0" borderId="0" xfId="1" applyNumberFormat="1" applyFont="1" applyFill="1" applyBorder="1"/>
    <xf numFmtId="0" fontId="0" fillId="0" borderId="0" xfId="0" applyFill="1" applyBorder="1"/>
    <xf numFmtId="165" fontId="0" fillId="0" borderId="0" xfId="1" applyNumberFormat="1" applyFont="1"/>
    <xf numFmtId="9" fontId="0" fillId="0" borderId="0" xfId="4" applyFont="1"/>
    <xf numFmtId="9" fontId="9" fillId="0" borderId="1" xfId="4" applyFont="1" applyBorder="1"/>
    <xf numFmtId="3" fontId="3" fillId="7"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left" vertical="center"/>
    </xf>
    <xf numFmtId="3" fontId="3" fillId="7" borderId="1" xfId="0" applyNumberFormat="1" applyFont="1" applyFill="1" applyBorder="1"/>
    <xf numFmtId="165" fontId="3" fillId="7" borderId="1" xfId="1" applyNumberFormat="1" applyFont="1" applyFill="1" applyBorder="1"/>
    <xf numFmtId="0" fontId="0" fillId="0" borderId="1" xfId="0" applyBorder="1"/>
    <xf numFmtId="9" fontId="9" fillId="0" borderId="1" xfId="4" applyFont="1" applyFill="1" applyBorder="1"/>
    <xf numFmtId="9" fontId="3" fillId="0" borderId="1" xfId="4" applyFont="1" applyBorder="1" applyAlignment="1">
      <alignment horizontal="center" vertical="center"/>
    </xf>
    <xf numFmtId="0" fontId="9" fillId="0" borderId="0" xfId="0" applyFont="1"/>
    <xf numFmtId="165" fontId="0" fillId="0" borderId="1" xfId="0" applyNumberFormat="1" applyBorder="1"/>
    <xf numFmtId="0" fontId="0" fillId="0" borderId="1" xfId="0" applyFill="1" applyBorder="1"/>
    <xf numFmtId="0" fontId="9" fillId="0" borderId="1" xfId="0" applyFont="1" applyFill="1" applyBorder="1"/>
    <xf numFmtId="0" fontId="10" fillId="0" borderId="0" xfId="0" applyFont="1" applyFill="1" applyBorder="1"/>
    <xf numFmtId="0" fontId="9" fillId="0" borderId="1" xfId="0" applyFont="1" applyBorder="1"/>
    <xf numFmtId="2" fontId="0" fillId="0" borderId="0" xfId="0" applyNumberFormat="1"/>
    <xf numFmtId="9" fontId="3" fillId="0" borderId="0" xfId="4" applyFont="1" applyBorder="1" applyAlignment="1">
      <alignment horizontal="center" vertical="center"/>
    </xf>
    <xf numFmtId="0" fontId="0" fillId="0" borderId="0" xfId="0" applyBorder="1"/>
    <xf numFmtId="165" fontId="0" fillId="0" borderId="0" xfId="0" applyNumberFormat="1" applyBorder="1"/>
    <xf numFmtId="165" fontId="0" fillId="0" borderId="0" xfId="1" applyNumberFormat="1" applyFont="1" applyBorder="1"/>
    <xf numFmtId="165" fontId="13" fillId="4" borderId="1" xfId="1" applyNumberFormat="1" applyFont="1" applyFill="1" applyBorder="1" applyAlignment="1">
      <alignment horizontal="center"/>
    </xf>
    <xf numFmtId="0" fontId="13" fillId="5" borderId="1" xfId="0" applyFont="1" applyFill="1" applyBorder="1" applyAlignment="1">
      <alignment horizontal="left"/>
    </xf>
    <xf numFmtId="3" fontId="11" fillId="0" borderId="1" xfId="0" applyNumberFormat="1" applyFont="1" applyFill="1" applyBorder="1" applyAlignment="1">
      <alignment horizontal="left" vertical="center"/>
    </xf>
    <xf numFmtId="0" fontId="11" fillId="0" borderId="1" xfId="0" applyFont="1" applyBorder="1"/>
    <xf numFmtId="0" fontId="9" fillId="0" borderId="0" xfId="0" applyFont="1" applyFill="1"/>
    <xf numFmtId="0" fontId="13" fillId="5" borderId="1" xfId="0" applyFont="1" applyFill="1" applyBorder="1" applyAlignment="1">
      <alignment horizontal="center"/>
    </xf>
    <xf numFmtId="3" fontId="13" fillId="6" borderId="1" xfId="0" applyNumberFormat="1" applyFont="1" applyFill="1" applyBorder="1" applyAlignment="1">
      <alignment horizontal="center"/>
    </xf>
    <xf numFmtId="166" fontId="3" fillId="6" borderId="1" xfId="0" applyNumberFormat="1" applyFont="1" applyFill="1" applyBorder="1"/>
    <xf numFmtId="166" fontId="3" fillId="5" borderId="1" xfId="0" applyNumberFormat="1" applyFont="1" applyFill="1" applyBorder="1"/>
    <xf numFmtId="167" fontId="3" fillId="6" borderId="1" xfId="0" applyNumberFormat="1" applyFont="1" applyFill="1" applyBorder="1"/>
    <xf numFmtId="167" fontId="3" fillId="5" borderId="1" xfId="0" applyNumberFormat="1" applyFont="1" applyFill="1" applyBorder="1"/>
    <xf numFmtId="3" fontId="13" fillId="3" borderId="1" xfId="0" applyNumberFormat="1" applyFont="1" applyFill="1" applyBorder="1" applyAlignment="1">
      <alignment horizontal="center"/>
    </xf>
    <xf numFmtId="3" fontId="13" fillId="2" borderId="1" xfId="0" applyNumberFormat="1" applyFont="1" applyFill="1" applyBorder="1" applyAlignment="1">
      <alignment horizontal="center"/>
    </xf>
    <xf numFmtId="168" fontId="3" fillId="4" borderId="1" xfId="1" applyNumberFormat="1" applyFont="1" applyFill="1" applyBorder="1"/>
    <xf numFmtId="168" fontId="3" fillId="3" borderId="1" xfId="0" applyNumberFormat="1" applyFont="1" applyFill="1" applyBorder="1"/>
    <xf numFmtId="168" fontId="3" fillId="2" borderId="1" xfId="0" applyNumberFormat="1" applyFont="1" applyFill="1" applyBorder="1"/>
    <xf numFmtId="168" fontId="3" fillId="6" borderId="1" xfId="0" applyNumberFormat="1" applyFont="1" applyFill="1" applyBorder="1"/>
    <xf numFmtId="166" fontId="3" fillId="4" borderId="1" xfId="1" applyNumberFormat="1" applyFont="1" applyFill="1" applyBorder="1"/>
    <xf numFmtId="166" fontId="3" fillId="3" borderId="1" xfId="0" applyNumberFormat="1" applyFont="1" applyFill="1" applyBorder="1"/>
    <xf numFmtId="166" fontId="3" fillId="2" borderId="1" xfId="0" applyNumberFormat="1" applyFont="1" applyFill="1" applyBorder="1"/>
    <xf numFmtId="167" fontId="3" fillId="4" borderId="1" xfId="1" applyNumberFormat="1" applyFont="1" applyFill="1" applyBorder="1"/>
    <xf numFmtId="167" fontId="3" fillId="3" borderId="1" xfId="0" applyNumberFormat="1" applyFont="1" applyFill="1" applyBorder="1"/>
    <xf numFmtId="167" fontId="3" fillId="2" borderId="1" xfId="0" applyNumberFormat="1" applyFont="1" applyFill="1" applyBorder="1"/>
    <xf numFmtId="0" fontId="3" fillId="0" borderId="0" xfId="0" applyFont="1" applyBorder="1"/>
    <xf numFmtId="0" fontId="11" fillId="0" borderId="0" xfId="0" applyFont="1"/>
    <xf numFmtId="9" fontId="11" fillId="0" borderId="1" xfId="4" applyFont="1" applyBorder="1"/>
    <xf numFmtId="9" fontId="11" fillId="0" borderId="0" xfId="4" applyFont="1" applyBorder="1" applyAlignment="1">
      <alignment horizontal="center" vertical="center"/>
    </xf>
    <xf numFmtId="0" fontId="11" fillId="0" borderId="4" xfId="0" applyFont="1" applyBorder="1"/>
    <xf numFmtId="9" fontId="13" fillId="0" borderId="0" xfId="4" applyFont="1" applyBorder="1" applyAlignment="1">
      <alignment horizontal="center" vertical="center"/>
    </xf>
    <xf numFmtId="165" fontId="11" fillId="0" borderId="1" xfId="1" applyNumberFormat="1" applyFont="1" applyBorder="1"/>
    <xf numFmtId="9" fontId="11" fillId="0" borderId="1" xfId="4" applyFont="1" applyBorder="1" applyAlignment="1">
      <alignment horizontal="left" vertical="center"/>
    </xf>
    <xf numFmtId="0" fontId="11" fillId="8" borderId="5" xfId="0" applyFont="1" applyFill="1" applyBorder="1"/>
    <xf numFmtId="0" fontId="11" fillId="8" borderId="3" xfId="0" applyFont="1" applyFill="1" applyBorder="1"/>
    <xf numFmtId="0" fontId="0" fillId="0" borderId="6" xfId="0" applyBorder="1"/>
    <xf numFmtId="0" fontId="0" fillId="0" borderId="7" xfId="0" applyBorder="1"/>
    <xf numFmtId="0" fontId="0" fillId="8" borderId="3" xfId="0" applyFill="1" applyBorder="1"/>
    <xf numFmtId="0" fontId="11" fillId="0" borderId="0" xfId="0" applyFont="1" applyBorder="1"/>
    <xf numFmtId="165" fontId="11" fillId="0" borderId="0" xfId="1" applyNumberFormat="1" applyFont="1" applyBorder="1"/>
    <xf numFmtId="9" fontId="3" fillId="0" borderId="0" xfId="4" applyFont="1" applyFill="1" applyBorder="1"/>
    <xf numFmtId="0" fontId="15" fillId="0" borderId="0" xfId="6" applyFont="1"/>
    <xf numFmtId="0" fontId="14" fillId="0" borderId="0" xfId="6"/>
    <xf numFmtId="9" fontId="15" fillId="0" borderId="0" xfId="7" applyFont="1"/>
    <xf numFmtId="9" fontId="15" fillId="0" borderId="1" xfId="7" applyFont="1" applyFill="1" applyBorder="1"/>
    <xf numFmtId="0" fontId="15" fillId="0" borderId="1" xfId="6" applyFont="1" applyBorder="1"/>
    <xf numFmtId="0" fontId="16" fillId="0" borderId="0" xfId="6" applyFont="1" applyAlignment="1">
      <alignment horizontal="right"/>
    </xf>
    <xf numFmtId="9" fontId="15" fillId="0" borderId="1" xfId="7" applyFont="1" applyBorder="1"/>
    <xf numFmtId="165" fontId="15" fillId="0" borderId="1" xfId="8" applyNumberFormat="1" applyFont="1" applyFill="1" applyBorder="1"/>
    <xf numFmtId="165" fontId="15" fillId="0" borderId="1" xfId="8" applyNumberFormat="1" applyFont="1" applyBorder="1"/>
    <xf numFmtId="0" fontId="17" fillId="0" borderId="0" xfId="6" applyFont="1"/>
    <xf numFmtId="9" fontId="15" fillId="9" borderId="1" xfId="7" applyFont="1" applyFill="1" applyBorder="1"/>
    <xf numFmtId="165" fontId="15" fillId="9" borderId="1" xfId="8" applyNumberFormat="1" applyFont="1" applyFill="1" applyBorder="1"/>
    <xf numFmtId="0" fontId="15" fillId="9" borderId="1" xfId="6" applyFont="1" applyFill="1" applyBorder="1"/>
    <xf numFmtId="165" fontId="15" fillId="10" borderId="1" xfId="8" applyNumberFormat="1" applyFont="1" applyFill="1" applyBorder="1"/>
    <xf numFmtId="0" fontId="15" fillId="10" borderId="1" xfId="6" applyFont="1" applyFill="1" applyBorder="1"/>
    <xf numFmtId="165" fontId="15" fillId="11" borderId="1" xfId="8" applyNumberFormat="1" applyFont="1" applyFill="1" applyBorder="1"/>
    <xf numFmtId="0" fontId="15" fillId="11" borderId="1" xfId="6" applyFont="1" applyFill="1" applyBorder="1"/>
    <xf numFmtId="165" fontId="15" fillId="12" borderId="1" xfId="8" applyNumberFormat="1" applyFont="1" applyFill="1" applyBorder="1"/>
    <xf numFmtId="0" fontId="15" fillId="12" borderId="1" xfId="6" applyFont="1" applyFill="1" applyBorder="1"/>
    <xf numFmtId="0" fontId="15" fillId="10" borderId="1" xfId="6" applyFont="1" applyFill="1" applyBorder="1" applyAlignment="1">
      <alignment horizontal="center"/>
    </xf>
    <xf numFmtId="9" fontId="15" fillId="0" borderId="3" xfId="7" applyFont="1" applyFill="1" applyBorder="1"/>
    <xf numFmtId="9" fontId="15" fillId="10" borderId="1" xfId="7" applyFont="1" applyFill="1" applyBorder="1"/>
    <xf numFmtId="165" fontId="15" fillId="13" borderId="1" xfId="8" applyNumberFormat="1" applyFont="1" applyFill="1" applyBorder="1"/>
    <xf numFmtId="165" fontId="15" fillId="13" borderId="1" xfId="6" applyNumberFormat="1" applyFont="1" applyFill="1" applyBorder="1"/>
    <xf numFmtId="0" fontId="15" fillId="13" borderId="1" xfId="6" applyFont="1" applyFill="1" applyBorder="1"/>
    <xf numFmtId="0" fontId="15" fillId="9" borderId="1" xfId="6" applyFont="1" applyFill="1" applyBorder="1" applyAlignment="1">
      <alignment horizontal="right"/>
    </xf>
    <xf numFmtId="165" fontId="15" fillId="9" borderId="1" xfId="6" applyNumberFormat="1" applyFont="1" applyFill="1" applyBorder="1"/>
    <xf numFmtId="165" fontId="15" fillId="9" borderId="1" xfId="8" applyNumberFormat="1" applyFont="1" applyFill="1" applyBorder="1" applyAlignment="1">
      <alignment horizontal="right"/>
    </xf>
    <xf numFmtId="9" fontId="15" fillId="11" borderId="1" xfId="7" applyFont="1" applyFill="1" applyBorder="1"/>
    <xf numFmtId="0" fontId="15" fillId="10" borderId="1" xfId="6" applyFont="1" applyFill="1" applyBorder="1" applyAlignment="1">
      <alignment horizontal="right"/>
    </xf>
    <xf numFmtId="3" fontId="15" fillId="10" borderId="1" xfId="6" applyNumberFormat="1" applyFont="1" applyFill="1" applyBorder="1"/>
    <xf numFmtId="9" fontId="15" fillId="0" borderId="0" xfId="7" applyFont="1" applyFill="1" applyBorder="1"/>
    <xf numFmtId="165" fontId="15" fillId="0" borderId="0" xfId="6" applyNumberFormat="1" applyFont="1"/>
    <xf numFmtId="9" fontId="15" fillId="0" borderId="0" xfId="7" applyFont="1" applyBorder="1"/>
    <xf numFmtId="165" fontId="18" fillId="0" borderId="0" xfId="6" applyNumberFormat="1" applyFont="1"/>
    <xf numFmtId="165" fontId="15" fillId="0" borderId="0" xfId="8" applyNumberFormat="1" applyFont="1" applyFill="1" applyBorder="1"/>
    <xf numFmtId="9" fontId="16" fillId="0" borderId="1" xfId="7" applyFont="1" applyFill="1" applyBorder="1"/>
    <xf numFmtId="0" fontId="16" fillId="0" borderId="1" xfId="6" applyFont="1" applyBorder="1" applyAlignment="1">
      <alignment horizontal="center"/>
    </xf>
    <xf numFmtId="165" fontId="16" fillId="0" borderId="1" xfId="8" applyNumberFormat="1" applyFont="1" applyBorder="1" applyAlignment="1">
      <alignment horizontal="center"/>
    </xf>
    <xf numFmtId="0" fontId="16" fillId="0" borderId="1" xfId="6" applyFont="1" applyBorder="1"/>
    <xf numFmtId="0" fontId="19" fillId="0" borderId="0" xfId="6" applyFont="1"/>
    <xf numFmtId="165" fontId="15" fillId="0" borderId="0" xfId="7" applyNumberFormat="1" applyFont="1"/>
    <xf numFmtId="0" fontId="17" fillId="0" borderId="0" xfId="6" applyFont="1" applyAlignment="1">
      <alignment horizontal="right"/>
    </xf>
    <xf numFmtId="0" fontId="15" fillId="0" borderId="0" xfId="6" applyFont="1" applyAlignment="1">
      <alignment horizontal="right"/>
    </xf>
    <xf numFmtId="164" fontId="14" fillId="0" borderId="0" xfId="6" applyNumberFormat="1"/>
    <xf numFmtId="3" fontId="15" fillId="0" borderId="1" xfId="6" applyNumberFormat="1" applyFont="1" applyBorder="1" applyAlignment="1">
      <alignment horizontal="right"/>
    </xf>
    <xf numFmtId="0" fontId="22" fillId="0" borderId="0" xfId="0" applyFont="1"/>
    <xf numFmtId="9" fontId="5" fillId="8" borderId="2" xfId="4" applyFont="1" applyFill="1" applyBorder="1" applyAlignment="1">
      <alignment horizontal="left" vertical="center"/>
    </xf>
    <xf numFmtId="0" fontId="5" fillId="0" borderId="0" xfId="0" applyFont="1" applyFill="1" applyBorder="1"/>
    <xf numFmtId="0" fontId="23" fillId="0" borderId="0" xfId="0" applyFont="1" applyAlignment="1">
      <alignment vertical="center"/>
    </xf>
    <xf numFmtId="0" fontId="24" fillId="0" borderId="0" xfId="0" applyFont="1" applyAlignment="1">
      <alignment vertical="top" wrapText="1"/>
    </xf>
    <xf numFmtId="0" fontId="24" fillId="0" borderId="0" xfId="0" applyFont="1"/>
    <xf numFmtId="0" fontId="24" fillId="0" borderId="0" xfId="0" applyFont="1" applyAlignment="1">
      <alignment horizontal="left" vertical="top" wrapText="1"/>
    </xf>
    <xf numFmtId="0" fontId="25" fillId="0" borderId="0" xfId="0" applyFont="1" applyAlignment="1">
      <alignment vertical="top"/>
    </xf>
    <xf numFmtId="0" fontId="26" fillId="0" borderId="0" xfId="0" applyFont="1" applyAlignment="1">
      <alignment vertical="top"/>
    </xf>
    <xf numFmtId="0" fontId="26" fillId="0" borderId="0" xfId="0" applyFont="1" applyAlignment="1">
      <alignment horizontal="left" vertical="top"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0" xfId="0" applyFont="1" applyAlignment="1">
      <alignment vertical="top"/>
    </xf>
    <xf numFmtId="0" fontId="25" fillId="0" borderId="0" xfId="0" applyFont="1" applyAlignment="1">
      <alignment vertical="center"/>
    </xf>
    <xf numFmtId="0" fontId="26" fillId="0" borderId="0" xfId="0" applyFont="1" applyAlignment="1">
      <alignment vertical="center"/>
    </xf>
    <xf numFmtId="0" fontId="24" fillId="0" borderId="1" xfId="0" applyFont="1" applyBorder="1" applyAlignment="1">
      <alignment horizontal="left" wrapText="1"/>
    </xf>
    <xf numFmtId="0" fontId="24" fillId="0" borderId="1" xfId="0" applyFont="1" applyBorder="1" applyAlignment="1">
      <alignment wrapText="1"/>
    </xf>
    <xf numFmtId="0" fontId="24" fillId="0" borderId="0" xfId="0" applyFont="1" applyBorder="1" applyAlignment="1">
      <alignment vertical="top" wrapText="1"/>
    </xf>
    <xf numFmtId="0" fontId="24" fillId="0" borderId="1" xfId="0" applyFont="1" applyBorder="1" applyAlignment="1">
      <alignment vertical="top"/>
    </xf>
    <xf numFmtId="0" fontId="22" fillId="0" borderId="0" xfId="0" applyFont="1" applyAlignment="1">
      <alignment vertical="top"/>
    </xf>
    <xf numFmtId="0" fontId="27" fillId="4" borderId="2" xfId="0" applyFont="1" applyFill="1" applyBorder="1" applyAlignment="1">
      <alignment vertical="top"/>
    </xf>
    <xf numFmtId="0" fontId="24" fillId="4" borderId="5" xfId="0" applyFont="1" applyFill="1" applyBorder="1" applyAlignment="1">
      <alignment vertical="top" wrapText="1"/>
    </xf>
    <xf numFmtId="0" fontId="24" fillId="4" borderId="5" xfId="0" applyFont="1" applyFill="1" applyBorder="1"/>
    <xf numFmtId="0" fontId="24" fillId="4" borderId="5" xfId="0" applyFont="1" applyFill="1" applyBorder="1" applyAlignment="1">
      <alignment horizontal="left" vertical="top" wrapText="1"/>
    </xf>
    <xf numFmtId="0" fontId="24" fillId="4" borderId="3" xfId="0" applyFont="1" applyFill="1" applyBorder="1" applyAlignment="1">
      <alignment horizontal="left" vertical="top" wrapText="1"/>
    </xf>
    <xf numFmtId="0" fontId="9" fillId="0" borderId="0" xfId="0" applyFont="1" applyAlignment="1">
      <alignment horizontal="left"/>
    </xf>
    <xf numFmtId="0" fontId="3" fillId="0" borderId="1" xfId="0" applyFont="1" applyBorder="1" applyAlignment="1">
      <alignment vertical="center" wrapText="1"/>
    </xf>
    <xf numFmtId="0" fontId="28" fillId="0" borderId="0" xfId="0" applyFont="1" applyAlignment="1">
      <alignment vertical="top"/>
    </xf>
  </cellXfs>
  <cellStyles count="9">
    <cellStyle name="Comma" xfId="1" builtinId="3"/>
    <cellStyle name="Comma 2" xfId="8"/>
    <cellStyle name="Followed Hyperlink" xfId="3" builtinId="9" hidden="1"/>
    <cellStyle name="Hyperlink" xfId="2" builtinId="8" hidden="1"/>
    <cellStyle name="Normal" xfId="0" builtinId="0"/>
    <cellStyle name="Normal 2" xfId="5"/>
    <cellStyle name="Normal 3" xfId="6"/>
    <cellStyle name="Per cent 2" xfId="7"/>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GB" sz="1100" b="1"/>
              <a:t>Increased toxic emissions from</a:t>
            </a:r>
            <a:r>
              <a:rPr lang="en-GB" sz="1100" b="1" baseline="0"/>
              <a:t> Vales Point power station (kg)</a:t>
            </a:r>
            <a:endParaRPr lang="en-GB" sz="1100" b="1"/>
          </a:p>
        </c:rich>
      </c:tx>
      <c:layout/>
      <c:spPr>
        <a:noFill/>
        <a:ln>
          <a:noFill/>
        </a:ln>
        <a:effectLst/>
      </c:spPr>
    </c:title>
    <c:plotArea>
      <c:layout/>
      <c:barChart>
        <c:barDir val="col"/>
        <c:grouping val="clustered"/>
        <c:ser>
          <c:idx val="0"/>
          <c:order val="0"/>
          <c:tx>
            <c:strRef>
              <c:f>'significant increases'!$C$26</c:f>
              <c:strCache>
                <c:ptCount val="1"/>
                <c:pt idx="0">
                  <c:v>2017-18</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increases'!$B$27:$B$29</c:f>
              <c:strCache>
                <c:ptCount val="3"/>
                <c:pt idx="0">
                  <c:v>Hydrochloric acid</c:v>
                </c:pt>
                <c:pt idx="1">
                  <c:v>Particulate Matter 10μm</c:v>
                </c:pt>
                <c:pt idx="2">
                  <c:v>Particulate Matter 2.5μm</c:v>
                </c:pt>
              </c:strCache>
            </c:strRef>
          </c:cat>
          <c:val>
            <c:numRef>
              <c:f>'significant increases'!$C$27:$C$29</c:f>
              <c:numCache>
                <c:formatCode>_(* #,##0_);_(* \(#,##0\);_(* "-"??_);_(@_)</c:formatCode>
                <c:ptCount val="3"/>
                <c:pt idx="0">
                  <c:v>325244.0</c:v>
                </c:pt>
                <c:pt idx="1">
                  <c:v>115483.0</c:v>
                </c:pt>
                <c:pt idx="2">
                  <c:v>46537.0</c:v>
                </c:pt>
              </c:numCache>
            </c:numRef>
          </c:val>
          <c:extLst xmlns:c16r2="http://schemas.microsoft.com/office/drawing/2015/06/chart">
            <c:ext xmlns:c16="http://schemas.microsoft.com/office/drawing/2014/chart" uri="{C3380CC4-5D6E-409C-BE32-E72D297353CC}">
              <c16:uniqueId val="{00000000-699F-C240-B053-EF2635FF49EA}"/>
            </c:ext>
          </c:extLst>
        </c:ser>
        <c:ser>
          <c:idx val="1"/>
          <c:order val="1"/>
          <c:tx>
            <c:strRef>
              <c:f>'significant increases'!$D$26</c:f>
              <c:strCache>
                <c:ptCount val="1"/>
                <c:pt idx="0">
                  <c:v>2018-19</c:v>
                </c:pt>
              </c:strCache>
            </c:strRef>
          </c:tx>
          <c:spPr>
            <a:solidFill>
              <a:schemeClr val="accent2"/>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increases'!$B$27:$B$29</c:f>
              <c:strCache>
                <c:ptCount val="3"/>
                <c:pt idx="0">
                  <c:v>Hydrochloric acid</c:v>
                </c:pt>
                <c:pt idx="1">
                  <c:v>Particulate Matter 10μm</c:v>
                </c:pt>
                <c:pt idx="2">
                  <c:v>Particulate Matter 2.5μm</c:v>
                </c:pt>
              </c:strCache>
            </c:strRef>
          </c:cat>
          <c:val>
            <c:numRef>
              <c:f>'significant increases'!$D$27:$D$29</c:f>
              <c:numCache>
                <c:formatCode>_(* #,##0_);_(* \(#,##0\);_(* "-"??_);_(@_)</c:formatCode>
                <c:ptCount val="3"/>
                <c:pt idx="0">
                  <c:v>640000.0</c:v>
                </c:pt>
                <c:pt idx="1">
                  <c:v>256000.0</c:v>
                </c:pt>
                <c:pt idx="2">
                  <c:v>130810.0</c:v>
                </c:pt>
              </c:numCache>
            </c:numRef>
          </c:val>
          <c:extLst xmlns:c16r2="http://schemas.microsoft.com/office/drawing/2015/06/chart">
            <c:ext xmlns:c16="http://schemas.microsoft.com/office/drawing/2014/chart" uri="{C3380CC4-5D6E-409C-BE32-E72D297353CC}">
              <c16:uniqueId val="{00000001-699F-C240-B053-EF2635FF49EA}"/>
            </c:ext>
          </c:extLst>
        </c:ser>
        <c:dLbls/>
        <c:gapWidth val="219"/>
        <c:overlap val="-27"/>
        <c:axId val="474102456"/>
        <c:axId val="473307144"/>
      </c:barChart>
      <c:catAx>
        <c:axId val="47410245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473307144"/>
        <c:crosses val="autoZero"/>
        <c:auto val="1"/>
        <c:lblAlgn val="ctr"/>
        <c:lblOffset val="100"/>
      </c:catAx>
      <c:valAx>
        <c:axId val="473307144"/>
        <c:scaling>
          <c:orientation val="minMax"/>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a:noFill/>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474102456"/>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GB" sz="1100" b="1"/>
              <a:t>Increased toxic emissions from</a:t>
            </a:r>
            <a:r>
              <a:rPr lang="en-GB" sz="1100" b="1" baseline="0"/>
              <a:t> Yallourn power station (kg)</a:t>
            </a:r>
            <a:endParaRPr lang="en-GB" sz="1100" b="1"/>
          </a:p>
        </c:rich>
      </c:tx>
      <c:layout/>
      <c:spPr>
        <a:noFill/>
        <a:ln>
          <a:noFill/>
        </a:ln>
        <a:effectLst/>
      </c:spPr>
    </c:title>
    <c:plotArea>
      <c:layout/>
      <c:barChart>
        <c:barDir val="col"/>
        <c:grouping val="clustered"/>
        <c:ser>
          <c:idx val="0"/>
          <c:order val="0"/>
          <c:tx>
            <c:strRef>
              <c:f>'significant increases'!$C$26</c:f>
              <c:strCache>
                <c:ptCount val="1"/>
                <c:pt idx="0">
                  <c:v>2017-18</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increases'!$B$35:$B$36</c:f>
              <c:strCache>
                <c:ptCount val="2"/>
                <c:pt idx="0">
                  <c:v>Particulate Matter 10μm</c:v>
                </c:pt>
                <c:pt idx="1">
                  <c:v>Particulate Matter 2.5μm</c:v>
                </c:pt>
              </c:strCache>
            </c:strRef>
          </c:cat>
          <c:val>
            <c:numRef>
              <c:f>'significant increases'!$C$35:$C$36</c:f>
              <c:numCache>
                <c:formatCode>_(* #,##0_);_(* \(#,##0\);_(* "-"??_);_(@_)</c:formatCode>
                <c:ptCount val="2"/>
                <c:pt idx="0">
                  <c:v>1.965784E6</c:v>
                </c:pt>
                <c:pt idx="1">
                  <c:v>754737.0</c:v>
                </c:pt>
              </c:numCache>
            </c:numRef>
          </c:val>
          <c:extLst xmlns:c16r2="http://schemas.microsoft.com/office/drawing/2015/06/chart">
            <c:ext xmlns:c16="http://schemas.microsoft.com/office/drawing/2014/chart" uri="{C3380CC4-5D6E-409C-BE32-E72D297353CC}">
              <c16:uniqueId val="{00000000-8A6D-1744-8220-284162D621B5}"/>
            </c:ext>
          </c:extLst>
        </c:ser>
        <c:ser>
          <c:idx val="1"/>
          <c:order val="1"/>
          <c:tx>
            <c:strRef>
              <c:f>'significant increases'!$D$26</c:f>
              <c:strCache>
                <c:ptCount val="1"/>
                <c:pt idx="0">
                  <c:v>2018-19</c:v>
                </c:pt>
              </c:strCache>
            </c:strRef>
          </c:tx>
          <c:spPr>
            <a:solidFill>
              <a:schemeClr val="accent2"/>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increases'!$B$35:$B$36</c:f>
              <c:strCache>
                <c:ptCount val="2"/>
                <c:pt idx="0">
                  <c:v>Particulate Matter 10μm</c:v>
                </c:pt>
                <c:pt idx="1">
                  <c:v>Particulate Matter 2.5μm</c:v>
                </c:pt>
              </c:strCache>
            </c:strRef>
          </c:cat>
          <c:val>
            <c:numRef>
              <c:f>'significant increases'!$D$35:$D$36</c:f>
              <c:numCache>
                <c:formatCode>_(* #,##0_);_(* \(#,##0\);_(* "-"??_);_(@_)</c:formatCode>
                <c:ptCount val="2"/>
                <c:pt idx="0">
                  <c:v>2.848502E6</c:v>
                </c:pt>
                <c:pt idx="1">
                  <c:v>1.372757E6</c:v>
                </c:pt>
              </c:numCache>
            </c:numRef>
          </c:val>
          <c:extLst xmlns:c16r2="http://schemas.microsoft.com/office/drawing/2015/06/chart">
            <c:ext xmlns:c16="http://schemas.microsoft.com/office/drawing/2014/chart" uri="{C3380CC4-5D6E-409C-BE32-E72D297353CC}">
              <c16:uniqueId val="{00000001-8A6D-1744-8220-284162D621B5}"/>
            </c:ext>
          </c:extLst>
        </c:ser>
        <c:dLbls/>
        <c:gapWidth val="219"/>
        <c:overlap val="-27"/>
        <c:axId val="267715704"/>
        <c:axId val="267719352"/>
      </c:barChart>
      <c:catAx>
        <c:axId val="26771570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719352"/>
        <c:crosses val="autoZero"/>
        <c:auto val="1"/>
        <c:lblAlgn val="ctr"/>
        <c:lblOffset val="100"/>
      </c:catAx>
      <c:valAx>
        <c:axId val="267719352"/>
        <c:scaling>
          <c:orientation val="minMax"/>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a:noFill/>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715704"/>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GB" sz="1100" b="1"/>
              <a:t>Increased toxic emissions from</a:t>
            </a:r>
            <a:r>
              <a:rPr lang="en-GB" sz="1100" b="1" baseline="0"/>
              <a:t> Gladstone power station (kg)</a:t>
            </a:r>
            <a:endParaRPr lang="en-GB" sz="1100" b="1"/>
          </a:p>
        </c:rich>
      </c:tx>
      <c:layout/>
      <c:spPr>
        <a:noFill/>
        <a:ln>
          <a:noFill/>
        </a:ln>
        <a:effectLst/>
      </c:spPr>
    </c:title>
    <c:plotArea>
      <c:layout/>
      <c:barChart>
        <c:barDir val="col"/>
        <c:grouping val="clustered"/>
        <c:ser>
          <c:idx val="0"/>
          <c:order val="0"/>
          <c:tx>
            <c:strRef>
              <c:f>'significant increases'!$C$26</c:f>
              <c:strCache>
                <c:ptCount val="1"/>
                <c:pt idx="0">
                  <c:v>2017-18</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increases'!$B$42:$B$43</c:f>
              <c:strCache>
                <c:ptCount val="2"/>
                <c:pt idx="0">
                  <c:v>Particulate Matter 10μm</c:v>
                </c:pt>
                <c:pt idx="1">
                  <c:v>Particulate Matter 2.5μm</c:v>
                </c:pt>
              </c:strCache>
            </c:strRef>
          </c:cat>
          <c:val>
            <c:numRef>
              <c:f>'significant increases'!$C$42:$C$43</c:f>
              <c:numCache>
                <c:formatCode>_(* #,##0_);_(* \(#,##0\);_(* "-"??_);_(@_)</c:formatCode>
                <c:ptCount val="2"/>
                <c:pt idx="0">
                  <c:v>160800.0</c:v>
                </c:pt>
                <c:pt idx="1">
                  <c:v>56932.0</c:v>
                </c:pt>
              </c:numCache>
            </c:numRef>
          </c:val>
          <c:extLst xmlns:c16r2="http://schemas.microsoft.com/office/drawing/2015/06/chart">
            <c:ext xmlns:c16="http://schemas.microsoft.com/office/drawing/2014/chart" uri="{C3380CC4-5D6E-409C-BE32-E72D297353CC}">
              <c16:uniqueId val="{00000000-BA9C-E048-9D94-BA8E360B5309}"/>
            </c:ext>
          </c:extLst>
        </c:ser>
        <c:ser>
          <c:idx val="1"/>
          <c:order val="1"/>
          <c:tx>
            <c:strRef>
              <c:f>'significant increases'!$D$26</c:f>
              <c:strCache>
                <c:ptCount val="1"/>
                <c:pt idx="0">
                  <c:v>2018-19</c:v>
                </c:pt>
              </c:strCache>
            </c:strRef>
          </c:tx>
          <c:spPr>
            <a:solidFill>
              <a:schemeClr val="accent2"/>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increases'!$B$42:$B$43</c:f>
              <c:strCache>
                <c:ptCount val="2"/>
                <c:pt idx="0">
                  <c:v>Particulate Matter 10μm</c:v>
                </c:pt>
                <c:pt idx="1">
                  <c:v>Particulate Matter 2.5μm</c:v>
                </c:pt>
              </c:strCache>
            </c:strRef>
          </c:cat>
          <c:val>
            <c:numRef>
              <c:f>'significant increases'!$D$42:$D$43</c:f>
              <c:numCache>
                <c:formatCode>_(* #,##0_);_(* \(#,##0\);_(* "-"??_);_(@_)</c:formatCode>
                <c:ptCount val="2"/>
                <c:pt idx="0">
                  <c:v>190900.0</c:v>
                </c:pt>
                <c:pt idx="1">
                  <c:v>69793.1</c:v>
                </c:pt>
              </c:numCache>
            </c:numRef>
          </c:val>
          <c:extLst xmlns:c16r2="http://schemas.microsoft.com/office/drawing/2015/06/chart">
            <c:ext xmlns:c16="http://schemas.microsoft.com/office/drawing/2014/chart" uri="{C3380CC4-5D6E-409C-BE32-E72D297353CC}">
              <c16:uniqueId val="{00000001-BA9C-E048-9D94-BA8E360B5309}"/>
            </c:ext>
          </c:extLst>
        </c:ser>
        <c:dLbls/>
        <c:gapWidth val="219"/>
        <c:overlap val="-27"/>
        <c:axId val="473344232"/>
        <c:axId val="473577224"/>
      </c:barChart>
      <c:catAx>
        <c:axId val="47334423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473577224"/>
        <c:crosses val="autoZero"/>
        <c:auto val="1"/>
        <c:lblAlgn val="ctr"/>
        <c:lblOffset val="100"/>
      </c:catAx>
      <c:valAx>
        <c:axId val="473577224"/>
        <c:scaling>
          <c:orientation val="minMax"/>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a:noFill/>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473344232"/>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GB" sz="1200" b="1"/>
              <a:t>Particle pollution (PM</a:t>
            </a:r>
            <a:r>
              <a:rPr lang="en-GB" sz="1200" b="1" baseline="-25000"/>
              <a:t>10</a:t>
            </a:r>
            <a:r>
              <a:rPr lang="en-GB" sz="1200" b="1"/>
              <a:t> and </a:t>
            </a:r>
            <a:r>
              <a:rPr lang="en-GB" sz="1400" b="1" i="0" u="none" strike="noStrike" baseline="0">
                <a:effectLst/>
              </a:rPr>
              <a:t>PM</a:t>
            </a:r>
            <a:r>
              <a:rPr lang="en-GB" sz="1400" b="1" i="0" u="none" strike="noStrike" baseline="-25000">
                <a:effectLst/>
              </a:rPr>
              <a:t>2.5</a:t>
            </a:r>
            <a:r>
              <a:rPr lang="en-GB" sz="1200" b="1"/>
              <a:t>) emissions from Vales</a:t>
            </a:r>
            <a:r>
              <a:rPr lang="en-GB" sz="1200" b="1" baseline="0"/>
              <a:t> Point power station 2009-10 to 2018-19</a:t>
            </a:r>
            <a:endParaRPr lang="en-GB" sz="1200" b="1"/>
          </a:p>
        </c:rich>
      </c:tx>
      <c:layout/>
      <c:spPr>
        <a:noFill/>
        <a:ln>
          <a:noFill/>
        </a:ln>
        <a:effectLst/>
      </c:spPr>
    </c:title>
    <c:plotArea>
      <c:layout/>
      <c:barChart>
        <c:barDir val="col"/>
        <c:grouping val="clustered"/>
        <c:ser>
          <c:idx val="0"/>
          <c:order val="0"/>
          <c:tx>
            <c:strRef>
              <c:f>'significant increases'!$B$50</c:f>
              <c:strCache>
                <c:ptCount val="1"/>
                <c:pt idx="0">
                  <c:v>Particulate Matter 10μm</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increases'!$C$49:$L$49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'significant increases'!$C$50:$L$50</c:f>
              <c:numCache>
                <c:formatCode>_(* #,##0_);_(* \(#,##0\);_(* "-"??_);_(@_)</c:formatCode>
                <c:ptCount val="10"/>
                <c:pt idx="0">
                  <c:v>106000.0</c:v>
                </c:pt>
                <c:pt idx="1">
                  <c:v>76000.0</c:v>
                </c:pt>
                <c:pt idx="2">
                  <c:v>199000.0</c:v>
                </c:pt>
                <c:pt idx="3">
                  <c:v>41300.0</c:v>
                </c:pt>
                <c:pt idx="4">
                  <c:v>79000.0</c:v>
                </c:pt>
                <c:pt idx="5">
                  <c:v>66000.0</c:v>
                </c:pt>
                <c:pt idx="6">
                  <c:v>56000.0</c:v>
                </c:pt>
                <c:pt idx="7">
                  <c:v>156000.0</c:v>
                </c:pt>
                <c:pt idx="8">
                  <c:v>115483.0</c:v>
                </c:pt>
                <c:pt idx="9">
                  <c:v>256000.0</c:v>
                </c:pt>
              </c:numCache>
            </c:numRef>
          </c:val>
          <c:extLst xmlns:c16r2="http://schemas.microsoft.com/office/drawing/2015/06/chart">
            <c:ext xmlns:c16="http://schemas.microsoft.com/office/drawing/2014/chart" uri="{C3380CC4-5D6E-409C-BE32-E72D297353CC}">
              <c16:uniqueId val="{00000000-733B-B748-9444-D4F5E8ED7253}"/>
            </c:ext>
          </c:extLst>
        </c:ser>
        <c:ser>
          <c:idx val="1"/>
          <c:order val="1"/>
          <c:tx>
            <c:strRef>
              <c:f>'significant increases'!$B$51</c:f>
              <c:strCache>
                <c:ptCount val="1"/>
                <c:pt idx="0">
                  <c:v>Particulate Matter 2.5μm</c:v>
                </c:pt>
              </c:strCache>
            </c:strRef>
          </c:tx>
          <c:spPr>
            <a:solidFill>
              <a:schemeClr val="accent2"/>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'significant increases'!$C$49:$L$49</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'significant increases'!$C$51:$L$51</c:f>
              <c:numCache>
                <c:formatCode>_(* #,##0_);_(* \(#,##0\);_(* "-"??_);_(@_)</c:formatCode>
                <c:ptCount val="10"/>
                <c:pt idx="0">
                  <c:v>41000.0</c:v>
                </c:pt>
                <c:pt idx="1">
                  <c:v>27000.0</c:v>
                </c:pt>
                <c:pt idx="2">
                  <c:v>100000.0</c:v>
                </c:pt>
                <c:pt idx="3">
                  <c:v>4300.0</c:v>
                </c:pt>
                <c:pt idx="4">
                  <c:v>28400.0</c:v>
                </c:pt>
                <c:pt idx="5">
                  <c:v>19000.0</c:v>
                </c:pt>
                <c:pt idx="6">
                  <c:v>12000.0</c:v>
                </c:pt>
                <c:pt idx="7">
                  <c:v>70790.0</c:v>
                </c:pt>
                <c:pt idx="8">
                  <c:v>46537.0</c:v>
                </c:pt>
                <c:pt idx="9">
                  <c:v>130810.0</c:v>
                </c:pt>
              </c:numCache>
            </c:numRef>
          </c:val>
          <c:extLst xmlns:c16r2="http://schemas.microsoft.com/office/drawing/2015/06/chart">
            <c:ext xmlns:c16="http://schemas.microsoft.com/office/drawing/2014/chart" uri="{C3380CC4-5D6E-409C-BE32-E72D297353CC}">
              <c16:uniqueId val="{00000001-733B-B748-9444-D4F5E8ED7253}"/>
            </c:ext>
          </c:extLst>
        </c:ser>
        <c:dLbls/>
        <c:gapWidth val="219"/>
        <c:overlap val="-27"/>
        <c:axId val="267774232"/>
        <c:axId val="267777880"/>
      </c:barChart>
      <c:catAx>
        <c:axId val="26777423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777880"/>
        <c:crosses val="autoZero"/>
        <c:auto val="1"/>
        <c:lblAlgn val="ctr"/>
        <c:lblOffset val="100"/>
      </c:catAx>
      <c:valAx>
        <c:axId val="267777880"/>
        <c:scaling>
          <c:orientation val="minMax"/>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a:noFill/>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774232"/>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a:t>Oxides</a:t>
            </a:r>
            <a:r>
              <a:rPr lang="en-US" sz="1200" b="1" baseline="0"/>
              <a:t> of nitrogen emitted </a:t>
            </a:r>
            <a:r>
              <a:rPr lang="en-US" sz="1200" b="1" i="0" u="none" strike="noStrike" baseline="0">
                <a:effectLst/>
              </a:rPr>
              <a:t>from Australia's largest coal-fired power stations 2018-19 (kg)</a:t>
            </a:r>
            <a:endParaRPr lang="en-US" sz="1200" b="1"/>
          </a:p>
        </c:rich>
      </c:tx>
      <c:layout>
        <c:manualLayout>
          <c:xMode val="edge"/>
          <c:yMode val="edge"/>
          <c:x val="0.129184308376029"/>
          <c:y val="0.0142227402924377"/>
        </c:manualLayout>
      </c:layout>
      <c:spPr>
        <a:noFill/>
        <a:ln>
          <a:noFill/>
        </a:ln>
        <a:effectLst/>
      </c:spPr>
    </c:title>
    <c:plotArea>
      <c:layout/>
      <c:barChart>
        <c:barDir val="bar"/>
        <c:grouping val="clustered"/>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'key pollutants - charts'!$B$8:$L$8</c:f>
              <c:strCache>
                <c:ptCount val="11"/>
                <c:pt idx="0">
                  <c:v>Bayswater</c:v>
                </c:pt>
                <c:pt idx="1">
                  <c:v>Liddell</c:v>
                </c:pt>
                <c:pt idx="2">
                  <c:v>Eraring</c:v>
                </c:pt>
                <c:pt idx="3">
                  <c:v>Vales Point</c:v>
                </c:pt>
                <c:pt idx="4">
                  <c:v>Mt Piper</c:v>
                </c:pt>
                <c:pt idx="5">
                  <c:v>Yallourn</c:v>
                </c:pt>
                <c:pt idx="6">
                  <c:v>AGL Loy Yang</c:v>
                </c:pt>
                <c:pt idx="7">
                  <c:v>Loy Yang B</c:v>
                </c:pt>
                <c:pt idx="8">
                  <c:v>Gladstone</c:v>
                </c:pt>
                <c:pt idx="9">
                  <c:v>Stanwell</c:v>
                </c:pt>
                <c:pt idx="10">
                  <c:v>Tarong</c:v>
                </c:pt>
              </c:strCache>
            </c:strRef>
          </c:cat>
          <c:val>
            <c:numRef>
              <c:f>'key pollutants - charts'!$B$9:$L$9</c:f>
              <c:numCache>
                <c:formatCode>#,##0</c:formatCode>
                <c:ptCount val="11"/>
                <c:pt idx="0">
                  <c:v>3.04722746004878E7</c:v>
                </c:pt>
                <c:pt idx="1">
                  <c:v>2.0771705024E7</c:v>
                </c:pt>
                <c:pt idx="2" formatCode="_(* #,##0_);_(* \(#,##0\);_(* &quot;-&quot;??_);_(@_)">
                  <c:v>2.3062E7</c:v>
                </c:pt>
                <c:pt idx="3">
                  <c:v>2.10075E7</c:v>
                </c:pt>
                <c:pt idx="4">
                  <c:v>2.5019E7</c:v>
                </c:pt>
                <c:pt idx="5">
                  <c:v>1.2969592E7</c:v>
                </c:pt>
                <c:pt idx="6">
                  <c:v>2.13672196893371E7</c:v>
                </c:pt>
                <c:pt idx="7" formatCode="_(* #,##0_);_(* \(#,##0\);_(* &quot;-&quot;??_);_(@_)">
                  <c:v>1.4060498E7</c:v>
                </c:pt>
                <c:pt idx="8">
                  <c:v>3.49014E7</c:v>
                </c:pt>
                <c:pt idx="9">
                  <c:v>3.150734E7</c:v>
                </c:pt>
                <c:pt idx="10">
                  <c:v>1.750996E7</c:v>
                </c:pt>
              </c:numCache>
            </c:numRef>
          </c:val>
          <c:extLst xmlns:c16r2="http://schemas.microsoft.com/office/drawing/2015/06/chart">
            <c:ext xmlns:c16="http://schemas.microsoft.com/office/drawing/2014/chart" uri="{C3380CC4-5D6E-409C-BE32-E72D297353CC}">
              <c16:uniqueId val="{00000000-B683-164B-9BD4-D785E33F4382}"/>
            </c:ext>
          </c:extLst>
        </c:ser>
        <c:dLbls/>
        <c:gapWidth val="182"/>
        <c:axId val="473000168"/>
        <c:axId val="458131128"/>
      </c:barChart>
      <c:catAx>
        <c:axId val="473000168"/>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458131128"/>
        <c:crosses val="autoZero"/>
        <c:auto val="1"/>
        <c:lblAlgn val="ctr"/>
        <c:lblOffset val="100"/>
      </c:catAx>
      <c:valAx>
        <c:axId val="45813112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tickLblPos val="nextTo"/>
        <c:crossAx val="47300016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i="0" baseline="0">
                <a:effectLst/>
              </a:rPr>
              <a:t>Mercury emitted </a:t>
            </a:r>
            <a:r>
              <a:rPr lang="en-US" sz="1200" b="1" i="0" u="none" strike="noStrike" baseline="0">
                <a:effectLst/>
              </a:rPr>
              <a:t>from Australia's largest coal-fired power stations </a:t>
            </a:r>
            <a:r>
              <a:rPr lang="en-US" sz="1200" b="1" i="0" baseline="0">
                <a:effectLst/>
              </a:rPr>
              <a:t>2018-19 (kg)</a:t>
            </a:r>
            <a:endParaRPr lang="en-US" sz="1200" b="1">
              <a:effectLst/>
            </a:endParaRPr>
          </a:p>
        </c:rich>
      </c:tx>
      <c:spPr>
        <a:noFill/>
        <a:ln>
          <a:noFill/>
        </a:ln>
        <a:effectLst/>
      </c:spPr>
    </c:title>
    <c:plotArea>
      <c:layout>
        <c:manualLayout>
          <c:layoutTarget val="inner"/>
          <c:xMode val="edge"/>
          <c:yMode val="edge"/>
          <c:x val="0.106726108465816"/>
          <c:y val="0.164691780821918"/>
          <c:w val="0.864262105496106"/>
          <c:h val="0.835308219178082"/>
        </c:manualLayout>
      </c:layout>
      <c:barChart>
        <c:barDir val="bar"/>
        <c:grouping val="clustered"/>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'key pollutants - charts'!$B$3:$L$3</c:f>
              <c:strCache>
                <c:ptCount val="11"/>
                <c:pt idx="0">
                  <c:v>Bayswater</c:v>
                </c:pt>
                <c:pt idx="1">
                  <c:v>Liddell</c:v>
                </c:pt>
                <c:pt idx="2">
                  <c:v>Eraring</c:v>
                </c:pt>
                <c:pt idx="3">
                  <c:v>Vales Point</c:v>
                </c:pt>
                <c:pt idx="4">
                  <c:v>Mt Piper</c:v>
                </c:pt>
                <c:pt idx="5">
                  <c:v>Yallourn</c:v>
                </c:pt>
                <c:pt idx="6">
                  <c:v>AGL Loy Yang</c:v>
                </c:pt>
                <c:pt idx="7">
                  <c:v>Loy Yang B</c:v>
                </c:pt>
                <c:pt idx="8">
                  <c:v>Gladstone</c:v>
                </c:pt>
                <c:pt idx="9">
                  <c:v>Stanwell</c:v>
                </c:pt>
                <c:pt idx="10">
                  <c:v>Tarong</c:v>
                </c:pt>
              </c:strCache>
            </c:strRef>
          </c:cat>
          <c:val>
            <c:numRef>
              <c:f>'key pollutants - charts'!$B$4:$L$4</c:f>
              <c:numCache>
                <c:formatCode>#,##0</c:formatCode>
                <c:ptCount val="11"/>
                <c:pt idx="0">
                  <c:v>106.0</c:v>
                </c:pt>
                <c:pt idx="1">
                  <c:v>38.0</c:v>
                </c:pt>
                <c:pt idx="2" formatCode="_(* #,##0_);_(* \(#,##0\);_(* &quot;-&quot;??_);_(@_)">
                  <c:v>36.0</c:v>
                </c:pt>
                <c:pt idx="3">
                  <c:v>12.0</c:v>
                </c:pt>
                <c:pt idx="4">
                  <c:v>25.0</c:v>
                </c:pt>
                <c:pt idx="5">
                  <c:v>408.0</c:v>
                </c:pt>
                <c:pt idx="6">
                  <c:v>180.0</c:v>
                </c:pt>
                <c:pt idx="7" formatCode="_(* #,##0_);_(* \(#,##0\);_(* &quot;-&quot;??_);_(@_)">
                  <c:v>426.0</c:v>
                </c:pt>
                <c:pt idx="8">
                  <c:v>100.0</c:v>
                </c:pt>
                <c:pt idx="9">
                  <c:v>92.0</c:v>
                </c:pt>
                <c:pt idx="10">
                  <c:v>51.0</c:v>
                </c:pt>
              </c:numCache>
            </c:numRef>
          </c:val>
          <c:extLst xmlns:c16r2="http://schemas.microsoft.com/office/drawing/2015/06/chart">
            <c:ext xmlns:c16="http://schemas.microsoft.com/office/drawing/2014/chart" uri="{C3380CC4-5D6E-409C-BE32-E72D297353CC}">
              <c16:uniqueId val="{00000000-4C70-9145-B894-5416E05D6A62}"/>
            </c:ext>
          </c:extLst>
        </c:ser>
        <c:dLbls/>
        <c:gapWidth val="182"/>
        <c:axId val="267828408"/>
        <c:axId val="267832136"/>
      </c:barChart>
      <c:catAx>
        <c:axId val="267828408"/>
        <c:scaling>
          <c:orientation val="minMax"/>
        </c:scaling>
        <c:axPos val="l"/>
        <c:numFmt formatCode="General" sourceLinked="0"/>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832136"/>
        <c:crosses val="autoZero"/>
        <c:auto val="1"/>
        <c:lblAlgn val="ctr"/>
        <c:lblOffset val="100"/>
      </c:catAx>
      <c:valAx>
        <c:axId val="2678321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tickLblPos val="nextTo"/>
        <c:crossAx val="26782840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a:t>PM</a:t>
            </a:r>
            <a:r>
              <a:rPr lang="en-US" sz="1200" b="1" baseline="-25000"/>
              <a:t>2.5</a:t>
            </a:r>
            <a:r>
              <a:rPr lang="en-US" sz="1200" b="1" baseline="0"/>
              <a:t> emissions from Australia's largest coal-fired power stations </a:t>
            </a:r>
            <a:r>
              <a:rPr lang="en-US" sz="1200" b="1" i="0" u="none" strike="noStrike" baseline="0">
                <a:effectLst/>
              </a:rPr>
              <a:t>2018-19 (kg)</a:t>
            </a:r>
            <a:endParaRPr lang="en-US" sz="1200" b="1"/>
          </a:p>
        </c:rich>
      </c:tx>
      <c:layout/>
      <c:spPr>
        <a:noFill/>
        <a:ln>
          <a:noFill/>
        </a:ln>
        <a:effectLst/>
      </c:spPr>
    </c:title>
    <c:plotArea>
      <c:layout/>
      <c:barChart>
        <c:barDir val="bar"/>
        <c:grouping val="clustered"/>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'key pollutants - charts'!$B$12:$L$12</c:f>
              <c:strCache>
                <c:ptCount val="11"/>
                <c:pt idx="0">
                  <c:v>Bayswater</c:v>
                </c:pt>
                <c:pt idx="1">
                  <c:v>Liddell</c:v>
                </c:pt>
                <c:pt idx="2">
                  <c:v>Eraring</c:v>
                </c:pt>
                <c:pt idx="3">
                  <c:v>Vales Point</c:v>
                </c:pt>
                <c:pt idx="4">
                  <c:v>Mt Piper</c:v>
                </c:pt>
                <c:pt idx="5">
                  <c:v>Yallourn</c:v>
                </c:pt>
                <c:pt idx="6">
                  <c:v>AGL Loy Yang</c:v>
                </c:pt>
                <c:pt idx="7">
                  <c:v>Loy Yang B</c:v>
                </c:pt>
                <c:pt idx="8">
                  <c:v>Gladstone</c:v>
                </c:pt>
                <c:pt idx="9">
                  <c:v>Stanwell</c:v>
                </c:pt>
                <c:pt idx="10">
                  <c:v>Tarong</c:v>
                </c:pt>
              </c:strCache>
            </c:strRef>
          </c:cat>
          <c:val>
            <c:numRef>
              <c:f>'key pollutants - charts'!$B$13:$L$13</c:f>
              <c:numCache>
                <c:formatCode>#,##0</c:formatCode>
                <c:ptCount val="11"/>
                <c:pt idx="0">
                  <c:v>341611.938</c:v>
                </c:pt>
                <c:pt idx="1">
                  <c:v>116424.0305</c:v>
                </c:pt>
                <c:pt idx="2" formatCode="_(* #,##0_);_(* \(#,##0\);_(* &quot;-&quot;??_);_(@_)">
                  <c:v>123100.0</c:v>
                </c:pt>
                <c:pt idx="3">
                  <c:v>130810.0</c:v>
                </c:pt>
                <c:pt idx="4">
                  <c:v>63100.0</c:v>
                </c:pt>
                <c:pt idx="5">
                  <c:v>1.372757E6</c:v>
                </c:pt>
                <c:pt idx="6">
                  <c:v>531053.927</c:v>
                </c:pt>
                <c:pt idx="7" formatCode="_(* #,##0_);_(* \(#,##0\);_(* &quot;-&quot;??_);_(@_)">
                  <c:v>203120.0</c:v>
                </c:pt>
                <c:pt idx="8">
                  <c:v>69793.1</c:v>
                </c:pt>
                <c:pt idx="9">
                  <c:v>236545.0</c:v>
                </c:pt>
                <c:pt idx="10">
                  <c:v>1.860738E6</c:v>
                </c:pt>
              </c:numCache>
            </c:numRef>
          </c:val>
          <c:extLst xmlns:c16r2="http://schemas.microsoft.com/office/drawing/2015/06/chart">
            <c:ext xmlns:c16="http://schemas.microsoft.com/office/drawing/2014/chart" uri="{C3380CC4-5D6E-409C-BE32-E72D297353CC}">
              <c16:uniqueId val="{00000000-62D0-5542-92D3-44684F45BCE4}"/>
            </c:ext>
          </c:extLst>
        </c:ser>
        <c:dLbls/>
        <c:gapWidth val="182"/>
        <c:axId val="267877288"/>
        <c:axId val="267880984"/>
      </c:barChart>
      <c:catAx>
        <c:axId val="267877288"/>
        <c:scaling>
          <c:orientation val="minMax"/>
        </c:scaling>
        <c:axPos val="l"/>
        <c:numFmt formatCode="General" sourceLinked="0"/>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880984"/>
        <c:crosses val="autoZero"/>
        <c:auto val="1"/>
        <c:lblAlgn val="ctr"/>
        <c:lblOffset val="100"/>
      </c:catAx>
      <c:valAx>
        <c:axId val="267880984"/>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tickLblPos val="nextTo"/>
        <c:crossAx val="26787728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2"/>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i="0" baseline="0">
                <a:effectLst/>
              </a:rPr>
              <a:t>Sulfur dioxide (SO</a:t>
            </a:r>
            <a:r>
              <a:rPr lang="en-US" sz="1200" b="1" i="0" baseline="-25000">
                <a:effectLst/>
              </a:rPr>
              <a:t>2</a:t>
            </a:r>
            <a:r>
              <a:rPr lang="en-US" sz="1200" b="1" i="0" baseline="0">
                <a:effectLst/>
              </a:rPr>
              <a:t>) emissions </a:t>
            </a:r>
            <a:r>
              <a:rPr lang="en-US" sz="1200" b="1" i="0" u="none" strike="noStrike" baseline="0">
                <a:effectLst/>
              </a:rPr>
              <a:t>from Australia's largest coal-fired power stations </a:t>
            </a:r>
            <a:r>
              <a:rPr lang="en-US" sz="1200" b="1" i="0" baseline="0">
                <a:effectLst/>
              </a:rPr>
              <a:t> </a:t>
            </a:r>
            <a:r>
              <a:rPr lang="en-US" sz="1200" b="1" i="0" u="none" strike="noStrike" baseline="0">
                <a:effectLst/>
              </a:rPr>
              <a:t>2018-19 (kg)</a:t>
            </a:r>
            <a:endParaRPr lang="en-US" sz="1200" b="1">
              <a:effectLst/>
            </a:endParaRPr>
          </a:p>
        </c:rich>
      </c:tx>
      <c:layout/>
      <c:spPr>
        <a:noFill/>
        <a:ln>
          <a:noFill/>
        </a:ln>
        <a:effectLst/>
      </c:spPr>
    </c:title>
    <c:plotArea>
      <c:layout/>
      <c:barChart>
        <c:barDir val="bar"/>
        <c:grouping val="clustered"/>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'key pollutants - charts'!$B$16:$L$16</c:f>
              <c:strCache>
                <c:ptCount val="11"/>
                <c:pt idx="0">
                  <c:v>Bayswater</c:v>
                </c:pt>
                <c:pt idx="1">
                  <c:v>Liddell</c:v>
                </c:pt>
                <c:pt idx="2">
                  <c:v>Eraring</c:v>
                </c:pt>
                <c:pt idx="3">
                  <c:v>Vales Point</c:v>
                </c:pt>
                <c:pt idx="4">
                  <c:v>Mt Piper</c:v>
                </c:pt>
                <c:pt idx="5">
                  <c:v>Yallourn</c:v>
                </c:pt>
                <c:pt idx="6">
                  <c:v>AGL Loy Yang</c:v>
                </c:pt>
                <c:pt idx="7">
                  <c:v>Loy Yang B</c:v>
                </c:pt>
                <c:pt idx="8">
                  <c:v>Gladstone</c:v>
                </c:pt>
                <c:pt idx="9">
                  <c:v>Stanwell</c:v>
                </c:pt>
                <c:pt idx="10">
                  <c:v>Tarong</c:v>
                </c:pt>
              </c:strCache>
            </c:strRef>
          </c:cat>
          <c:val>
            <c:numRef>
              <c:f>'key pollutants - charts'!$B$17:$L$17</c:f>
              <c:numCache>
                <c:formatCode>#,##0</c:formatCode>
                <c:ptCount val="11"/>
                <c:pt idx="0">
                  <c:v>4.284996668284E7</c:v>
                </c:pt>
                <c:pt idx="1">
                  <c:v>3.13398896200776E7</c:v>
                </c:pt>
                <c:pt idx="2" formatCode="_(* #,##0_);_(* \(#,##0\);_(* &quot;-&quot;??_);_(@_)">
                  <c:v>4.5000048E7</c:v>
                </c:pt>
                <c:pt idx="3">
                  <c:v>2.10000081E7</c:v>
                </c:pt>
                <c:pt idx="4">
                  <c:v>3.6000014E7</c:v>
                </c:pt>
                <c:pt idx="5">
                  <c:v>1.6604504E7</c:v>
                </c:pt>
                <c:pt idx="6">
                  <c:v>4.60651056311843E7</c:v>
                </c:pt>
                <c:pt idx="7" formatCode="_(* #,##0_);_(* \(#,##0\);_(* &quot;-&quot;??_);_(@_)">
                  <c:v>2.18394252E7</c:v>
                </c:pt>
                <c:pt idx="8">
                  <c:v>2.870000339E7</c:v>
                </c:pt>
                <c:pt idx="9">
                  <c:v>3.310000526E7</c:v>
                </c:pt>
                <c:pt idx="10">
                  <c:v>1.920000744E7</c:v>
                </c:pt>
              </c:numCache>
            </c:numRef>
          </c:val>
          <c:extLst xmlns:c16r2="http://schemas.microsoft.com/office/drawing/2015/06/chart">
            <c:ext xmlns:c16="http://schemas.microsoft.com/office/drawing/2014/chart" uri="{C3380CC4-5D6E-409C-BE32-E72D297353CC}">
              <c16:uniqueId val="{00000000-1DBA-924D-A3B9-E8A35BA0C36A}"/>
            </c:ext>
          </c:extLst>
        </c:ser>
        <c:dLbls/>
        <c:gapWidth val="182"/>
        <c:axId val="267923480"/>
        <c:axId val="267927208"/>
      </c:barChart>
      <c:catAx>
        <c:axId val="267923480"/>
        <c:scaling>
          <c:orientation val="minMax"/>
        </c:scaling>
        <c:axPos val="l"/>
        <c:numFmt formatCode="General" sourceLinked="0"/>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67927208"/>
        <c:crosses val="autoZero"/>
        <c:auto val="1"/>
        <c:lblAlgn val="ctr"/>
        <c:lblOffset val="100"/>
      </c:catAx>
      <c:valAx>
        <c:axId val="26792720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tickLblPos val="nextTo"/>
        <c:crossAx val="26792348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4" Type="http://schemas.openxmlformats.org/officeDocument/2006/relationships/chart" Target="../charts/chart8.xml"/><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24758</xdr:colOff>
      <xdr:row>2</xdr:row>
      <xdr:rowOff>3212</xdr:rowOff>
    </xdr:from>
    <xdr:to>
      <xdr:col>11</xdr:col>
      <xdr:colOff>481958</xdr:colOff>
      <xdr:row>15</xdr:row>
      <xdr:rowOff>104812</xdr:rowOff>
    </xdr:to>
    <xdr:graphicFrame macro="">
      <xdr:nvGraphicFramePr>
        <xdr:cNvPr id="3" name="Chart 2">
          <a:extLst>
            <a:ext uri="{FF2B5EF4-FFF2-40B4-BE49-F238E27FC236}">
              <a16:creationId xmlns:a16="http://schemas.microsoft.com/office/drawing/2014/main" xmlns:a="http://schemas.openxmlformats.org/drawingml/2006/main" xmlns:xdr="http://schemas.openxmlformats.org/drawingml/2006/spreadsheetDrawing" xmlns="" id="{7AB23C8C-1238-3740-90A6-4E6F732B1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624198</xdr:colOff>
      <xdr:row>16</xdr:row>
      <xdr:rowOff>108607</xdr:rowOff>
    </xdr:from>
    <xdr:to>
      <xdr:col>11</xdr:col>
      <xdr:colOff>461638</xdr:colOff>
      <xdr:row>30</xdr:row>
      <xdr:rowOff>7007</xdr:rowOff>
    </xdr:to>
    <xdr:graphicFrame macro="">
      <xdr:nvGraphicFramePr>
        <xdr:cNvPr id="5" name="Chart 4">
          <a:extLst>
            <a:ext uri="{FF2B5EF4-FFF2-40B4-BE49-F238E27FC236}">
              <a16:creationId xmlns:a16="http://schemas.microsoft.com/office/drawing/2014/main" xmlns:a="http://schemas.openxmlformats.org/drawingml/2006/main" xmlns:xdr="http://schemas.openxmlformats.org/drawingml/2006/spreadsheetDrawing" xmlns="" id="{BF708361-0F00-2947-A4FC-0026E5E55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613104</xdr:colOff>
      <xdr:row>31</xdr:row>
      <xdr:rowOff>14598</xdr:rowOff>
    </xdr:from>
    <xdr:to>
      <xdr:col>11</xdr:col>
      <xdr:colOff>442603</xdr:colOff>
      <xdr:row>44</xdr:row>
      <xdr:rowOff>116197</xdr:rowOff>
    </xdr:to>
    <xdr:graphicFrame macro="">
      <xdr:nvGraphicFramePr>
        <xdr:cNvPr id="6" name="Chart 5">
          <a:extLst>
            <a:ext uri="{FF2B5EF4-FFF2-40B4-BE49-F238E27FC236}">
              <a16:creationId xmlns:a16="http://schemas.microsoft.com/office/drawing/2014/main" xmlns:a="http://schemas.openxmlformats.org/drawingml/2006/main" xmlns:xdr="http://schemas.openxmlformats.org/drawingml/2006/spreadsheetDrawing" xmlns="" id="{BB47D431-A3C6-204B-AF0B-D53710320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26096</xdr:colOff>
      <xdr:row>53</xdr:row>
      <xdr:rowOff>33230</xdr:rowOff>
    </xdr:from>
    <xdr:to>
      <xdr:col>13</xdr:col>
      <xdr:colOff>26096</xdr:colOff>
      <xdr:row>66</xdr:row>
      <xdr:rowOff>147876</xdr:rowOff>
    </xdr:to>
    <xdr:graphicFrame macro="">
      <xdr:nvGraphicFramePr>
        <xdr:cNvPr id="2" name="Chart 1">
          <a:extLst>
            <a:ext uri="{FF2B5EF4-FFF2-40B4-BE49-F238E27FC236}">
              <a16:creationId xmlns:a16="http://schemas.microsoft.com/office/drawing/2014/main" xmlns:a="http://schemas.openxmlformats.org/drawingml/2006/main" xmlns:xdr="http://schemas.openxmlformats.org/drawingml/2006/spreadsheetDrawing" xmlns="" id="{92011A0C-198A-E74E-A990-121A148500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488949</xdr:colOff>
      <xdr:row>41</xdr:row>
      <xdr:rowOff>101600</xdr:rowOff>
    </xdr:from>
    <xdr:to>
      <xdr:col>19</xdr:col>
      <xdr:colOff>593586</xdr:colOff>
      <xdr:row>63</xdr:row>
      <xdr:rowOff>127000</xdr:rowOff>
    </xdr:to>
    <xdr:graphicFrame macro="">
      <xdr:nvGraphicFramePr>
        <xdr:cNvPr id="4" name="Chart 3">
          <a:extLst>
            <a:ext uri="{FF2B5EF4-FFF2-40B4-BE49-F238E27FC236}">
              <a16:creationId xmlns:a16="http://schemas.microsoft.com/office/drawing/2014/main" xmlns:a="http://schemas.openxmlformats.org/drawingml/2006/main" xmlns:xdr="http://schemas.openxmlformats.org/drawingml/2006/spreadsheetDrawing"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20</xdr:row>
      <xdr:rowOff>0</xdr:rowOff>
    </xdr:from>
    <xdr:to>
      <xdr:col>19</xdr:col>
      <xdr:colOff>355600</xdr:colOff>
      <xdr:row>40</xdr:row>
      <xdr:rowOff>25400</xdr:rowOff>
    </xdr:to>
    <xdr:graphicFrame macro="">
      <xdr:nvGraphicFramePr>
        <xdr:cNvPr id="5" name="Chart 4">
          <a:extLst>
            <a:ext uri="{FF2B5EF4-FFF2-40B4-BE49-F238E27FC236}">
              <a16:creationId xmlns:a16="http://schemas.microsoft.com/office/drawing/2014/main" xmlns:a="http://schemas.openxmlformats.org/drawingml/2006/main" xmlns:xdr="http://schemas.openxmlformats.org/drawingml/2006/spreadsheetDrawing"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20</xdr:row>
      <xdr:rowOff>12700</xdr:rowOff>
    </xdr:from>
    <xdr:to>
      <xdr:col>9</xdr:col>
      <xdr:colOff>165100</xdr:colOff>
      <xdr:row>40</xdr:row>
      <xdr:rowOff>152400</xdr:rowOff>
    </xdr:to>
    <xdr:graphicFrame macro="">
      <xdr:nvGraphicFramePr>
        <xdr:cNvPr id="6" name="Chart 5">
          <a:extLst>
            <a:ext uri="{FF2B5EF4-FFF2-40B4-BE49-F238E27FC236}">
              <a16:creationId xmlns:a16="http://schemas.microsoft.com/office/drawing/2014/main" xmlns:a="http://schemas.openxmlformats.org/drawingml/2006/main" xmlns:xdr="http://schemas.openxmlformats.org/drawingml/2006/spreadsheetDrawing"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107950</xdr:colOff>
      <xdr:row>41</xdr:row>
      <xdr:rowOff>88900</xdr:rowOff>
    </xdr:from>
    <xdr:to>
      <xdr:col>10</xdr:col>
      <xdr:colOff>76200</xdr:colOff>
      <xdr:row>64</xdr:row>
      <xdr:rowOff>38100</xdr:rowOff>
    </xdr:to>
    <xdr:graphicFrame macro="">
      <xdr:nvGraphicFramePr>
        <xdr:cNvPr id="7" name="Chart 6">
          <a:extLst>
            <a:ext uri="{FF2B5EF4-FFF2-40B4-BE49-F238E27FC236}">
              <a16:creationId xmlns:a16="http://schemas.microsoft.com/office/drawing/2014/main" xmlns:a="http://schemas.openxmlformats.org/drawingml/2006/main" xmlns:xdr="http://schemas.openxmlformats.org/drawingml/2006/spreadsheetDrawing"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D47"/>
  <sheetViews>
    <sheetView topLeftCell="A21" zoomScale="125" zoomScaleNormal="171" zoomScalePageLayoutView="171" workbookViewId="0">
      <pane xSplit="1" topLeftCell="B1" activePane="topRight" state="frozen"/>
      <selection pane="topRight" activeCell="A42" sqref="A42"/>
    </sheetView>
  </sheetViews>
  <sheetFormatPr baseColWidth="10" defaultRowHeight="15"/>
  <cols>
    <col min="1" max="1" width="29.83203125" customWidth="1"/>
    <col min="2" max="2" width="8" customWidth="1"/>
    <col min="3" max="3" width="8.1640625" customWidth="1"/>
    <col min="4" max="6" width="7.33203125" customWidth="1"/>
    <col min="7" max="11" width="7" customWidth="1"/>
    <col min="12" max="14" width="8.1640625" style="17" customWidth="1"/>
    <col min="15" max="16" width="7.83203125" style="17" customWidth="1"/>
    <col min="17" max="17" width="7.5" customWidth="1"/>
    <col min="18" max="21" width="7.33203125" customWidth="1"/>
    <col min="22" max="28" width="7" customWidth="1"/>
    <col min="29" max="31" width="7.6640625" customWidth="1"/>
    <col min="32" max="36" width="8.1640625" customWidth="1"/>
    <col min="37" max="38" width="6.6640625" customWidth="1"/>
    <col min="39" max="41" width="7.6640625" style="28" customWidth="1"/>
    <col min="42" max="46" width="7.1640625" customWidth="1"/>
    <col min="47" max="51" width="6.83203125" customWidth="1"/>
    <col min="52" max="56" width="6.6640625" customWidth="1"/>
  </cols>
  <sheetData>
    <row r="1" spans="1:56">
      <c r="A1" s="1"/>
      <c r="B1" s="19" t="s">
        <v>319</v>
      </c>
      <c r="C1" s="19" t="s">
        <v>319</v>
      </c>
      <c r="D1" s="19" t="s">
        <v>319</v>
      </c>
      <c r="E1" s="19" t="s">
        <v>319</v>
      </c>
      <c r="F1" s="19" t="s">
        <v>319</v>
      </c>
      <c r="G1" s="20" t="s">
        <v>320</v>
      </c>
      <c r="H1" s="20" t="s">
        <v>320</v>
      </c>
      <c r="I1" s="20" t="s">
        <v>320</v>
      </c>
      <c r="J1" s="20" t="s">
        <v>320</v>
      </c>
      <c r="K1" s="20" t="s">
        <v>320</v>
      </c>
      <c r="L1" s="50" t="s">
        <v>334</v>
      </c>
      <c r="M1" s="50" t="s">
        <v>334</v>
      </c>
      <c r="N1" s="50" t="s">
        <v>334</v>
      </c>
      <c r="O1" s="50" t="s">
        <v>334</v>
      </c>
      <c r="P1" s="50" t="s">
        <v>334</v>
      </c>
      <c r="Q1" s="22" t="s">
        <v>321</v>
      </c>
      <c r="R1" s="22" t="s">
        <v>321</v>
      </c>
      <c r="S1" s="22" t="s">
        <v>321</v>
      </c>
      <c r="T1" s="22" t="s">
        <v>321</v>
      </c>
      <c r="U1" s="22" t="s">
        <v>321</v>
      </c>
      <c r="V1" s="23" t="s">
        <v>322</v>
      </c>
      <c r="W1" s="23" t="s">
        <v>322</v>
      </c>
      <c r="X1" s="23" t="s">
        <v>322</v>
      </c>
      <c r="Y1" s="23" t="s">
        <v>322</v>
      </c>
      <c r="Z1" s="23" t="s">
        <v>322</v>
      </c>
      <c r="AA1" s="19" t="s">
        <v>324</v>
      </c>
      <c r="AB1" s="19" t="s">
        <v>324</v>
      </c>
      <c r="AC1" s="19" t="s">
        <v>324</v>
      </c>
      <c r="AD1" s="19" t="s">
        <v>324</v>
      </c>
      <c r="AE1" s="19" t="s">
        <v>324</v>
      </c>
      <c r="AF1" s="51" t="s">
        <v>325</v>
      </c>
      <c r="AG1" s="51" t="s">
        <v>325</v>
      </c>
      <c r="AH1" s="51" t="s">
        <v>325</v>
      </c>
      <c r="AI1" s="51" t="s">
        <v>325</v>
      </c>
      <c r="AJ1" s="51" t="s">
        <v>325</v>
      </c>
      <c r="AK1" s="24" t="s">
        <v>326</v>
      </c>
      <c r="AL1" s="24" t="s">
        <v>326</v>
      </c>
      <c r="AM1" s="24" t="s">
        <v>326</v>
      </c>
      <c r="AN1" s="24" t="s">
        <v>326</v>
      </c>
      <c r="AO1" s="24" t="s">
        <v>326</v>
      </c>
      <c r="AP1" s="22" t="s">
        <v>327</v>
      </c>
      <c r="AQ1" s="22" t="s">
        <v>327</v>
      </c>
      <c r="AR1" s="22" t="s">
        <v>327</v>
      </c>
      <c r="AS1" s="22" t="s">
        <v>327</v>
      </c>
      <c r="AT1" s="22" t="s">
        <v>327</v>
      </c>
      <c r="AU1" s="23" t="s">
        <v>328</v>
      </c>
      <c r="AV1" s="23" t="s">
        <v>328</v>
      </c>
      <c r="AW1" s="23" t="s">
        <v>328</v>
      </c>
      <c r="AX1" s="23" t="s">
        <v>328</v>
      </c>
      <c r="AY1" s="23" t="s">
        <v>328</v>
      </c>
      <c r="AZ1" s="19" t="s">
        <v>335</v>
      </c>
      <c r="BA1" s="19" t="s">
        <v>335</v>
      </c>
      <c r="BB1" s="19" t="s">
        <v>335</v>
      </c>
      <c r="BC1" s="19" t="s">
        <v>335</v>
      </c>
      <c r="BD1" s="19" t="s">
        <v>335</v>
      </c>
    </row>
    <row r="2" spans="1:56">
      <c r="A2" s="1"/>
      <c r="B2" s="19" t="s">
        <v>330</v>
      </c>
      <c r="C2" s="19" t="s">
        <v>331</v>
      </c>
      <c r="D2" s="19" t="s">
        <v>332</v>
      </c>
      <c r="E2" s="19" t="s">
        <v>333</v>
      </c>
      <c r="F2" s="19" t="s">
        <v>349</v>
      </c>
      <c r="G2" s="20" t="s">
        <v>330</v>
      </c>
      <c r="H2" s="20" t="s">
        <v>331</v>
      </c>
      <c r="I2" s="20" t="s">
        <v>332</v>
      </c>
      <c r="J2" s="20" t="s">
        <v>333</v>
      </c>
      <c r="K2" s="20" t="s">
        <v>349</v>
      </c>
      <c r="L2" s="24" t="s">
        <v>330</v>
      </c>
      <c r="M2" s="21" t="s">
        <v>331</v>
      </c>
      <c r="N2" s="21" t="s">
        <v>332</v>
      </c>
      <c r="O2" s="21" t="s">
        <v>333</v>
      </c>
      <c r="P2" s="21" t="s">
        <v>349</v>
      </c>
      <c r="Q2" s="22" t="s">
        <v>330</v>
      </c>
      <c r="R2" s="22" t="s">
        <v>331</v>
      </c>
      <c r="S2" s="22" t="s">
        <v>332</v>
      </c>
      <c r="T2" s="22" t="s">
        <v>333</v>
      </c>
      <c r="U2" s="22" t="s">
        <v>349</v>
      </c>
      <c r="V2" s="23" t="s">
        <v>330</v>
      </c>
      <c r="W2" s="23" t="s">
        <v>331</v>
      </c>
      <c r="X2" s="23" t="s">
        <v>332</v>
      </c>
      <c r="Y2" s="23" t="s">
        <v>333</v>
      </c>
      <c r="Z2" s="23" t="s">
        <v>349</v>
      </c>
      <c r="AA2" s="19" t="s">
        <v>330</v>
      </c>
      <c r="AB2" s="19" t="s">
        <v>331</v>
      </c>
      <c r="AC2" s="19" t="s">
        <v>332</v>
      </c>
      <c r="AD2" s="19" t="s">
        <v>333</v>
      </c>
      <c r="AE2" s="19" t="s">
        <v>349</v>
      </c>
      <c r="AF2" s="20" t="s">
        <v>330</v>
      </c>
      <c r="AG2" s="20" t="s">
        <v>331</v>
      </c>
      <c r="AH2" s="20" t="s">
        <v>332</v>
      </c>
      <c r="AI2" s="20" t="s">
        <v>333</v>
      </c>
      <c r="AJ2" s="20" t="s">
        <v>349</v>
      </c>
      <c r="AK2" s="24" t="s">
        <v>330</v>
      </c>
      <c r="AL2" s="21" t="s">
        <v>331</v>
      </c>
      <c r="AM2" s="21" t="s">
        <v>332</v>
      </c>
      <c r="AN2" s="21" t="s">
        <v>333</v>
      </c>
      <c r="AO2" s="21" t="s">
        <v>349</v>
      </c>
      <c r="AP2" s="22" t="s">
        <v>330</v>
      </c>
      <c r="AQ2" s="22" t="s">
        <v>331</v>
      </c>
      <c r="AR2" s="22" t="s">
        <v>332</v>
      </c>
      <c r="AS2" s="22" t="s">
        <v>333</v>
      </c>
      <c r="AT2" s="22" t="s">
        <v>349</v>
      </c>
      <c r="AU2" s="23" t="s">
        <v>330</v>
      </c>
      <c r="AV2" s="23" t="s">
        <v>331</v>
      </c>
      <c r="AW2" s="23" t="s">
        <v>332</v>
      </c>
      <c r="AX2" s="23" t="s">
        <v>333</v>
      </c>
      <c r="AY2" s="23" t="s">
        <v>349</v>
      </c>
      <c r="AZ2" s="19" t="s">
        <v>330</v>
      </c>
      <c r="BA2" s="19" t="s">
        <v>331</v>
      </c>
      <c r="BB2" s="19" t="s">
        <v>332</v>
      </c>
      <c r="BC2" s="19" t="s">
        <v>333</v>
      </c>
      <c r="BD2" s="19" t="s">
        <v>349</v>
      </c>
    </row>
    <row r="3" spans="1:56">
      <c r="A3" s="1" t="s">
        <v>297</v>
      </c>
      <c r="B3" s="8">
        <v>2523.5500000000002</v>
      </c>
      <c r="C3" s="8">
        <v>2573.56</v>
      </c>
      <c r="D3" s="8">
        <v>1994.4749999999999</v>
      </c>
      <c r="E3" s="8">
        <v>1942.047</v>
      </c>
      <c r="F3" s="8">
        <v>2018.011</v>
      </c>
      <c r="G3" s="7">
        <v>1556.28</v>
      </c>
      <c r="H3" s="7">
        <v>1910.03</v>
      </c>
      <c r="I3" s="7">
        <v>1271.8920000000001</v>
      </c>
      <c r="J3" s="7">
        <v>1134.0920000000001</v>
      </c>
      <c r="K3" s="7">
        <v>1250.566</v>
      </c>
      <c r="L3" s="15">
        <v>2211.98</v>
      </c>
      <c r="M3" s="15">
        <v>2569.46</v>
      </c>
      <c r="N3" s="15">
        <v>2623.6</v>
      </c>
      <c r="O3" s="15">
        <v>2687.44</v>
      </c>
      <c r="P3" s="15">
        <v>2700</v>
      </c>
      <c r="Q3" s="5">
        <v>1200</v>
      </c>
      <c r="R3" s="5">
        <v>1100</v>
      </c>
      <c r="S3" s="5">
        <v>1200</v>
      </c>
      <c r="T3" s="5">
        <v>1318</v>
      </c>
      <c r="U3" s="5">
        <v>1100</v>
      </c>
      <c r="V3" s="4">
        <v>920</v>
      </c>
      <c r="W3" s="4"/>
      <c r="X3" s="4">
        <v>1400</v>
      </c>
      <c r="Y3" s="4">
        <v>1400</v>
      </c>
      <c r="Z3" s="4"/>
      <c r="AA3" s="8">
        <v>21756</v>
      </c>
      <c r="AB3" s="8">
        <v>22684</v>
      </c>
      <c r="AC3" s="8">
        <v>23497</v>
      </c>
      <c r="AD3" s="8">
        <v>22641</v>
      </c>
      <c r="AE3" s="8">
        <v>21209</v>
      </c>
      <c r="AF3" s="7">
        <v>24957.33</v>
      </c>
      <c r="AG3" s="7">
        <v>24055.43</v>
      </c>
      <c r="AH3" s="7">
        <v>24614.04</v>
      </c>
      <c r="AI3" s="7">
        <v>25988.1</v>
      </c>
      <c r="AJ3" s="7">
        <v>23883.91</v>
      </c>
      <c r="AK3" s="6">
        <v>11208</v>
      </c>
      <c r="AL3" s="6">
        <v>13258</v>
      </c>
      <c r="AM3" s="6">
        <v>12563</v>
      </c>
      <c r="AN3" s="6">
        <v>13127</v>
      </c>
      <c r="AO3" s="6">
        <v>12267</v>
      </c>
      <c r="AP3" s="5">
        <v>866</v>
      </c>
      <c r="AQ3" s="5">
        <v>839</v>
      </c>
      <c r="AR3" s="5">
        <v>799</v>
      </c>
      <c r="AS3" s="5">
        <v>1100</v>
      </c>
      <c r="AT3" s="5">
        <v>1030</v>
      </c>
      <c r="AU3" s="4"/>
      <c r="AV3" s="4"/>
      <c r="AW3" s="4"/>
      <c r="AX3" s="4"/>
      <c r="AY3" s="4"/>
      <c r="AZ3" s="19"/>
      <c r="BA3" s="19"/>
      <c r="BB3" s="19"/>
      <c r="BC3" s="19"/>
      <c r="BD3" s="19"/>
    </row>
    <row r="4" spans="1:56">
      <c r="A4" s="1" t="s">
        <v>298</v>
      </c>
      <c r="B4" s="8">
        <v>21.02</v>
      </c>
      <c r="C4" s="8">
        <v>13.31</v>
      </c>
      <c r="D4" s="8">
        <v>26.225016369999999</v>
      </c>
      <c r="E4" s="8">
        <v>21.924569999999999</v>
      </c>
      <c r="F4" s="8">
        <v>25.83501</v>
      </c>
      <c r="G4" s="7">
        <v>18.670000000000002</v>
      </c>
      <c r="H4" s="7">
        <v>9.67</v>
      </c>
      <c r="I4" s="7">
        <v>13.2369574</v>
      </c>
      <c r="J4" s="7">
        <v>12.205845999999999</v>
      </c>
      <c r="K4" s="7">
        <v>16.682680000000001</v>
      </c>
      <c r="L4" s="15">
        <v>31.68</v>
      </c>
      <c r="M4" s="15">
        <v>21.09</v>
      </c>
      <c r="N4" s="15">
        <v>14.087999999999999</v>
      </c>
      <c r="O4" s="15">
        <v>17.472999999999999</v>
      </c>
      <c r="P4" s="15">
        <v>31.56</v>
      </c>
      <c r="Q4" s="5">
        <v>1.5</v>
      </c>
      <c r="R4" s="5">
        <v>0.97</v>
      </c>
      <c r="S4" s="5">
        <v>3.47</v>
      </c>
      <c r="T4" s="5">
        <v>0.27</v>
      </c>
      <c r="U4" s="5">
        <v>1.37</v>
      </c>
      <c r="V4" s="4">
        <v>9</v>
      </c>
      <c r="W4" s="4">
        <v>7</v>
      </c>
      <c r="X4" s="4">
        <v>72.5</v>
      </c>
      <c r="Y4" s="4">
        <v>10.54</v>
      </c>
      <c r="Z4" s="4">
        <v>16.55</v>
      </c>
      <c r="AA4" s="8">
        <v>52.2</v>
      </c>
      <c r="AB4" s="8">
        <v>56</v>
      </c>
      <c r="AC4" s="8">
        <v>56.7</v>
      </c>
      <c r="AD4" s="8">
        <v>54.9</v>
      </c>
      <c r="AE4" s="8">
        <v>51.8</v>
      </c>
      <c r="AF4" s="7">
        <v>73.27</v>
      </c>
      <c r="AG4" s="7">
        <v>68.069999999999993</v>
      </c>
      <c r="AH4" s="7">
        <v>92.108949999999993</v>
      </c>
      <c r="AI4" s="7">
        <v>110.19475</v>
      </c>
      <c r="AJ4" s="7">
        <v>101.58583</v>
      </c>
      <c r="AK4" s="6">
        <v>34</v>
      </c>
      <c r="AL4" s="6">
        <v>31</v>
      </c>
      <c r="AM4" s="6">
        <v>52</v>
      </c>
      <c r="AN4" s="6">
        <v>59</v>
      </c>
      <c r="AO4" s="6">
        <v>59</v>
      </c>
      <c r="AP4" s="5">
        <v>15.95</v>
      </c>
      <c r="AQ4" s="5">
        <v>9.0540000000000003</v>
      </c>
      <c r="AR4" s="5">
        <v>10.154</v>
      </c>
      <c r="AS4" s="5">
        <v>17.539000000000001</v>
      </c>
      <c r="AT4" s="5">
        <v>16.521999999999998</v>
      </c>
      <c r="AU4" s="4">
        <v>22.0916</v>
      </c>
      <c r="AV4" s="4">
        <v>23.946999999999999</v>
      </c>
      <c r="AW4" s="4">
        <v>19.140999999999998</v>
      </c>
      <c r="AX4" s="4">
        <v>20.986000000000001</v>
      </c>
      <c r="AY4" s="4">
        <v>20.747</v>
      </c>
      <c r="AZ4" s="8">
        <v>42.378500000000003</v>
      </c>
      <c r="BA4" s="8">
        <v>61.737000000000002</v>
      </c>
      <c r="BB4" s="8">
        <v>74.894000000000005</v>
      </c>
      <c r="BC4" s="8">
        <v>74.853999999999999</v>
      </c>
      <c r="BD4" s="8">
        <v>65.56</v>
      </c>
    </row>
    <row r="5" spans="1:56">
      <c r="A5" s="1" t="s">
        <v>299</v>
      </c>
      <c r="B5" s="8">
        <v>32.29</v>
      </c>
      <c r="C5" s="8">
        <v>95.11</v>
      </c>
      <c r="D5" s="8">
        <v>8.5684962169999999</v>
      </c>
      <c r="E5" s="8">
        <v>9.2219730000000002</v>
      </c>
      <c r="F5" s="8">
        <v>12.4652019</v>
      </c>
      <c r="G5" s="7">
        <v>13.05</v>
      </c>
      <c r="H5" s="7">
        <v>5.67</v>
      </c>
      <c r="I5" s="7">
        <v>9.6811698499999999</v>
      </c>
      <c r="J5" s="7">
        <v>9.9978976999999993</v>
      </c>
      <c r="K5" s="7">
        <v>6.1480893999999999</v>
      </c>
      <c r="L5" s="15">
        <v>8.6199999999999992</v>
      </c>
      <c r="M5" s="15">
        <v>3.49</v>
      </c>
      <c r="N5" s="15">
        <v>2.8740000000000001</v>
      </c>
      <c r="O5" s="15">
        <v>7.8879999999999999</v>
      </c>
      <c r="P5" s="15">
        <v>12.57</v>
      </c>
      <c r="Q5" s="5">
        <v>1.7</v>
      </c>
      <c r="R5" s="5">
        <v>0.13</v>
      </c>
      <c r="S5" s="5">
        <v>1.06</v>
      </c>
      <c r="T5" s="5">
        <v>1.1499999999999999</v>
      </c>
      <c r="U5" s="5">
        <v>7.69</v>
      </c>
      <c r="V5" s="4">
        <v>4</v>
      </c>
      <c r="W5" s="4">
        <v>1</v>
      </c>
      <c r="X5" s="4">
        <v>3.8</v>
      </c>
      <c r="Y5" s="4">
        <v>2.29</v>
      </c>
      <c r="Z5" s="4">
        <v>2.82</v>
      </c>
      <c r="AA5" s="8">
        <v>28.1</v>
      </c>
      <c r="AB5" s="8">
        <v>29.9</v>
      </c>
      <c r="AC5" s="8">
        <v>31</v>
      </c>
      <c r="AD5" s="8">
        <v>29.7</v>
      </c>
      <c r="AE5" s="8">
        <v>28</v>
      </c>
      <c r="AF5" s="7">
        <v>33.57</v>
      </c>
      <c r="AG5" s="7">
        <v>32.22</v>
      </c>
      <c r="AH5" s="7">
        <v>33.121082700000002</v>
      </c>
      <c r="AI5" s="7">
        <v>24.935914</v>
      </c>
      <c r="AJ5" s="7">
        <v>14.674929000000001</v>
      </c>
      <c r="AK5" s="6">
        <v>2</v>
      </c>
      <c r="AL5" s="6">
        <v>4</v>
      </c>
      <c r="AM5" s="6">
        <v>4</v>
      </c>
      <c r="AN5" s="6">
        <v>4</v>
      </c>
      <c r="AO5" s="6">
        <v>4</v>
      </c>
      <c r="AP5" s="5">
        <v>1.8868</v>
      </c>
      <c r="AQ5" s="5">
        <v>1.044</v>
      </c>
      <c r="AR5" s="5">
        <v>1.08</v>
      </c>
      <c r="AS5" s="5">
        <v>2.2606999999999999</v>
      </c>
      <c r="AT5" s="5">
        <v>2.0367000000000002</v>
      </c>
      <c r="AU5" s="4">
        <v>3.3262999999999998</v>
      </c>
      <c r="AV5" s="4">
        <v>12.792999999999999</v>
      </c>
      <c r="AW5" s="4">
        <v>2.6095000000000002</v>
      </c>
      <c r="AX5" s="4">
        <v>3.05</v>
      </c>
      <c r="AY5" s="4">
        <v>3.2629999999999999</v>
      </c>
      <c r="AZ5" s="8">
        <v>36.261000000000003</v>
      </c>
      <c r="BA5" s="8">
        <v>47.734999999999999</v>
      </c>
      <c r="BB5" s="8">
        <v>70.849000000000004</v>
      </c>
      <c r="BC5" s="8">
        <v>60.820999999999998</v>
      </c>
      <c r="BD5" s="8">
        <v>52.28</v>
      </c>
    </row>
    <row r="6" spans="1:56">
      <c r="A6" s="1" t="s">
        <v>300</v>
      </c>
      <c r="B6" s="8">
        <v>130159.11</v>
      </c>
      <c r="C6" s="8">
        <v>110387.7</v>
      </c>
      <c r="D6" s="8">
        <v>84177.403099999996</v>
      </c>
      <c r="E6" s="8">
        <v>72781.210000000006</v>
      </c>
      <c r="F6" s="8">
        <v>83288.22</v>
      </c>
      <c r="G6" s="7">
        <v>81247.520000000004</v>
      </c>
      <c r="H6" s="7">
        <v>51597.02</v>
      </c>
      <c r="I6" s="7">
        <v>57357.151625999999</v>
      </c>
      <c r="J6" s="7">
        <v>40729.324693000002</v>
      </c>
      <c r="K6" s="7">
        <v>48208.275049000003</v>
      </c>
      <c r="L6" s="15">
        <v>108766.16</v>
      </c>
      <c r="M6" s="15">
        <v>114653.23</v>
      </c>
      <c r="N6" s="15">
        <v>162439.64499999999</v>
      </c>
      <c r="O6" s="15">
        <v>202341.693</v>
      </c>
      <c r="P6" s="15">
        <v>160007.79999999999</v>
      </c>
      <c r="Q6" s="5">
        <v>46000</v>
      </c>
      <c r="R6" s="5">
        <v>69000</v>
      </c>
      <c r="S6" s="5">
        <v>74003.899999999994</v>
      </c>
      <c r="T6" s="5">
        <v>75623</v>
      </c>
      <c r="U6" s="5">
        <v>50004</v>
      </c>
      <c r="V6" s="4"/>
      <c r="W6" s="4">
        <v>23000</v>
      </c>
      <c r="X6" s="4">
        <v>33001.4</v>
      </c>
      <c r="Y6" s="4">
        <v>31001.4</v>
      </c>
      <c r="Z6" s="4">
        <v>37001.599999999999</v>
      </c>
      <c r="AA6" s="8">
        <v>22675</v>
      </c>
      <c r="AB6" s="8">
        <v>21993</v>
      </c>
      <c r="AC6" s="8">
        <v>19169</v>
      </c>
      <c r="AD6" s="8">
        <v>31324</v>
      </c>
      <c r="AE6" s="8">
        <v>36635</v>
      </c>
      <c r="AF6" s="7">
        <v>37196.06</v>
      </c>
      <c r="AG6" s="7">
        <v>27045.08</v>
      </c>
      <c r="AH6" s="7">
        <v>21360.947820000001</v>
      </c>
      <c r="AI6" s="7">
        <v>17910.179270000001</v>
      </c>
      <c r="AJ6" s="7">
        <v>19365.15796</v>
      </c>
      <c r="AK6" s="6">
        <v>13848</v>
      </c>
      <c r="AL6" s="6">
        <v>19655</v>
      </c>
      <c r="AM6" s="6">
        <v>20700</v>
      </c>
      <c r="AN6" s="6">
        <v>14243</v>
      </c>
      <c r="AO6" s="6">
        <v>21692</v>
      </c>
      <c r="AP6" s="5">
        <v>10201.299999999999</v>
      </c>
      <c r="AQ6" s="5">
        <v>74303.899999999994</v>
      </c>
      <c r="AR6" s="5">
        <v>81304.899999999994</v>
      </c>
      <c r="AS6" s="5">
        <v>183006.18</v>
      </c>
      <c r="AT6" s="5">
        <v>104004.24</v>
      </c>
      <c r="AU6" s="4">
        <v>7780.4380000000001</v>
      </c>
      <c r="AV6" s="4">
        <v>8890.89</v>
      </c>
      <c r="AW6" s="4">
        <v>10100.431</v>
      </c>
      <c r="AX6" s="4"/>
      <c r="AY6" s="4"/>
      <c r="AZ6" s="8">
        <v>14700.967000000001</v>
      </c>
      <c r="BA6" s="8">
        <v>20301.3</v>
      </c>
      <c r="BB6" s="8">
        <v>26401.84</v>
      </c>
      <c r="BC6" s="8">
        <v>26602.22</v>
      </c>
      <c r="BD6" s="8">
        <v>25205.31</v>
      </c>
    </row>
    <row r="7" spans="1:56">
      <c r="A7" s="1" t="s">
        <v>301</v>
      </c>
      <c r="B7" s="8">
        <v>26</v>
      </c>
      <c r="C7" s="8">
        <v>2.4</v>
      </c>
      <c r="D7" s="8">
        <v>6.0969187710000003</v>
      </c>
      <c r="E7" s="8">
        <v>5.2184062000000004</v>
      </c>
      <c r="F7" s="8">
        <v>6.0366834999999996</v>
      </c>
      <c r="G7" s="7">
        <v>5.96</v>
      </c>
      <c r="H7" s="7">
        <v>1.48</v>
      </c>
      <c r="I7" s="7">
        <v>2.676686058</v>
      </c>
      <c r="J7" s="7">
        <v>2.5241055399999999</v>
      </c>
      <c r="K7" s="7">
        <v>2.9212690000000001</v>
      </c>
      <c r="L7" s="15">
        <v>15.44</v>
      </c>
      <c r="M7" s="15">
        <v>10.82</v>
      </c>
      <c r="N7" s="15">
        <v>10.646000000000001</v>
      </c>
      <c r="O7" s="15">
        <v>328.47399999999999</v>
      </c>
      <c r="P7" s="15">
        <v>7.6289999999999996</v>
      </c>
      <c r="Q7" s="5">
        <v>3.1</v>
      </c>
      <c r="R7" s="5">
        <v>2</v>
      </c>
      <c r="S7" s="5">
        <v>5.21</v>
      </c>
      <c r="T7" s="5">
        <v>5.39</v>
      </c>
      <c r="U7" s="5">
        <v>9.41</v>
      </c>
      <c r="V7" s="4">
        <v>6</v>
      </c>
      <c r="W7" s="4">
        <v>2</v>
      </c>
      <c r="X7" s="4">
        <v>6.1</v>
      </c>
      <c r="Y7" s="4">
        <v>4.6150000000000002</v>
      </c>
      <c r="Z7" s="4">
        <v>5.3170000000000002</v>
      </c>
      <c r="AA7" s="8">
        <v>42.5</v>
      </c>
      <c r="AB7" s="8">
        <v>44.1</v>
      </c>
      <c r="AC7" s="8">
        <v>45.94</v>
      </c>
      <c r="AD7" s="8">
        <v>44.3</v>
      </c>
      <c r="AE7" s="8">
        <v>41.9</v>
      </c>
      <c r="AF7" s="7">
        <v>48.95</v>
      </c>
      <c r="AG7" s="7">
        <v>47.04</v>
      </c>
      <c r="AH7" s="7">
        <v>208.6544811</v>
      </c>
      <c r="AI7" s="7">
        <v>261.5820784</v>
      </c>
      <c r="AJ7" s="7">
        <v>238.85809649999999</v>
      </c>
      <c r="AK7" s="6">
        <v>33</v>
      </c>
      <c r="AL7" s="6">
        <v>39</v>
      </c>
      <c r="AM7" s="6">
        <v>37</v>
      </c>
      <c r="AN7" s="6">
        <v>39</v>
      </c>
      <c r="AO7" s="6">
        <v>37</v>
      </c>
      <c r="AP7" s="5">
        <v>5.6176000000000004</v>
      </c>
      <c r="AQ7" s="5">
        <v>3.6397499999999998</v>
      </c>
      <c r="AR7" s="5">
        <v>3.2683</v>
      </c>
      <c r="AS7" s="5">
        <v>6.7561</v>
      </c>
      <c r="AT7" s="5">
        <v>4.0838999999999999</v>
      </c>
      <c r="AU7" s="4">
        <v>9.8441500000000008</v>
      </c>
      <c r="AV7" s="4">
        <v>10.8285</v>
      </c>
      <c r="AW7" s="4">
        <v>9.7066999999999997</v>
      </c>
      <c r="AX7" s="4">
        <v>11.90971</v>
      </c>
      <c r="AY7" s="4">
        <v>11.5298</v>
      </c>
      <c r="AZ7" s="8">
        <v>15.30546</v>
      </c>
      <c r="BA7" s="8">
        <v>21.311699999999998</v>
      </c>
      <c r="BB7" s="8">
        <v>25.219000000000001</v>
      </c>
      <c r="BC7" s="8">
        <v>27.526599999999998</v>
      </c>
      <c r="BD7" s="8">
        <v>24.8719</v>
      </c>
    </row>
    <row r="8" spans="1:56">
      <c r="A8" s="1" t="s">
        <v>302</v>
      </c>
      <c r="B8" s="8">
        <v>1884848.95</v>
      </c>
      <c r="C8" s="8">
        <v>1984231.86</v>
      </c>
      <c r="D8" s="8">
        <v>1793062.8430000001</v>
      </c>
      <c r="E8" s="8">
        <v>1746813.3910000001</v>
      </c>
      <c r="F8" s="8">
        <v>1819370</v>
      </c>
      <c r="G8" s="7">
        <v>964771.75</v>
      </c>
      <c r="H8" s="7">
        <v>973424.93</v>
      </c>
      <c r="I8" s="7">
        <v>1146621.926</v>
      </c>
      <c r="J8" s="7">
        <v>1022513.4840000001</v>
      </c>
      <c r="K8" s="7">
        <v>1125739.5220000001</v>
      </c>
      <c r="L8" s="15">
        <v>1450483.35</v>
      </c>
      <c r="M8" s="15">
        <v>1501196.87</v>
      </c>
      <c r="N8" s="15">
        <v>1513315.128</v>
      </c>
      <c r="O8" s="15">
        <v>1759140.48</v>
      </c>
      <c r="P8" s="15">
        <v>1827000</v>
      </c>
      <c r="Q8" s="5">
        <v>680000</v>
      </c>
      <c r="R8" s="5">
        <v>740000</v>
      </c>
      <c r="S8" s="5">
        <v>794000</v>
      </c>
      <c r="T8" s="5">
        <v>819758</v>
      </c>
      <c r="U8" s="5">
        <v>804400</v>
      </c>
      <c r="V8" s="4">
        <v>820000</v>
      </c>
      <c r="W8" s="4">
        <v>550000</v>
      </c>
      <c r="X8" s="4">
        <v>809100</v>
      </c>
      <c r="Y8" s="4">
        <v>779100</v>
      </c>
      <c r="Z8" s="4">
        <v>928800</v>
      </c>
      <c r="AA8" s="8">
        <v>10990050</v>
      </c>
      <c r="AB8" s="8">
        <v>12692634</v>
      </c>
      <c r="AC8" s="8">
        <v>13511485</v>
      </c>
      <c r="AD8" s="8">
        <v>13077013</v>
      </c>
      <c r="AE8" s="8">
        <v>11620464</v>
      </c>
      <c r="AF8" s="7">
        <v>2701368.31</v>
      </c>
      <c r="AG8" s="7">
        <v>2960740.38</v>
      </c>
      <c r="AH8" s="7">
        <v>3156822.95</v>
      </c>
      <c r="AI8" s="7">
        <v>3513637.42</v>
      </c>
      <c r="AJ8" s="7">
        <v>3437387.4726999998</v>
      </c>
      <c r="AK8" s="6">
        <v>1657315</v>
      </c>
      <c r="AL8" s="6">
        <v>1964858</v>
      </c>
      <c r="AM8" s="6">
        <v>1861723.9</v>
      </c>
      <c r="AN8" s="6">
        <v>1950618.4</v>
      </c>
      <c r="AO8" s="6">
        <v>1861030</v>
      </c>
      <c r="AP8" s="5">
        <v>781130</v>
      </c>
      <c r="AQ8" s="5">
        <v>754400</v>
      </c>
      <c r="AR8" s="5">
        <v>718110</v>
      </c>
      <c r="AS8" s="5">
        <v>988560</v>
      </c>
      <c r="AT8" s="5">
        <v>919310</v>
      </c>
      <c r="AU8" s="4">
        <v>768300</v>
      </c>
      <c r="AV8" s="4">
        <v>803690</v>
      </c>
      <c r="AW8" s="4">
        <v>831980</v>
      </c>
      <c r="AX8" s="4">
        <v>800160</v>
      </c>
      <c r="AY8" s="4">
        <v>775140</v>
      </c>
      <c r="AZ8" s="8">
        <v>669050</v>
      </c>
      <c r="BA8" s="8">
        <v>940880</v>
      </c>
      <c r="BB8" s="8">
        <v>1021310</v>
      </c>
      <c r="BC8" s="8">
        <v>1062490</v>
      </c>
      <c r="BD8" s="8">
        <v>1013030</v>
      </c>
    </row>
    <row r="9" spans="1:56">
      <c r="A9" s="1" t="s">
        <v>303</v>
      </c>
      <c r="B9" s="8">
        <v>305.31</v>
      </c>
      <c r="C9" s="8">
        <v>516.36</v>
      </c>
      <c r="D9" s="8">
        <v>653.68944710000005</v>
      </c>
      <c r="E9" s="8">
        <v>237.84289999999999</v>
      </c>
      <c r="F9" s="8">
        <v>378.73930000000001</v>
      </c>
      <c r="G9" s="7">
        <v>253.64</v>
      </c>
      <c r="H9" s="7">
        <v>326.60000000000002</v>
      </c>
      <c r="I9" s="7">
        <v>52.973092139999999</v>
      </c>
      <c r="J9" s="7">
        <v>73.775970000000001</v>
      </c>
      <c r="K9" s="7">
        <v>247.84010000000001</v>
      </c>
      <c r="L9" s="15">
        <v>210.52</v>
      </c>
      <c r="M9" s="15">
        <v>134.91</v>
      </c>
      <c r="N9" s="15">
        <v>127.864</v>
      </c>
      <c r="O9" s="15">
        <v>37.554000000000002</v>
      </c>
      <c r="P9" s="15">
        <v>51</v>
      </c>
      <c r="Q9" s="5">
        <v>60</v>
      </c>
      <c r="R9" s="5">
        <v>25</v>
      </c>
      <c r="S9" s="5">
        <v>77.099999999999994</v>
      </c>
      <c r="T9" s="5">
        <v>80.48</v>
      </c>
      <c r="U9" s="5">
        <v>131.1</v>
      </c>
      <c r="V9" s="4">
        <v>43</v>
      </c>
      <c r="W9" s="4">
        <v>13</v>
      </c>
      <c r="X9" s="4">
        <v>43.4</v>
      </c>
      <c r="Y9" s="4">
        <v>31.5</v>
      </c>
      <c r="Z9" s="4">
        <v>36.799999999999997</v>
      </c>
      <c r="AA9" s="8">
        <v>169</v>
      </c>
      <c r="AB9" s="8">
        <v>180</v>
      </c>
      <c r="AC9" s="8">
        <v>181.48</v>
      </c>
      <c r="AD9" s="8">
        <v>175</v>
      </c>
      <c r="AE9" s="8">
        <v>169.2</v>
      </c>
      <c r="AF9" s="7">
        <v>117.09</v>
      </c>
      <c r="AG9" s="7">
        <v>327.60000000000002</v>
      </c>
      <c r="AH9" s="7">
        <v>331.84679999999997</v>
      </c>
      <c r="AI9" s="7">
        <v>409.34559999999999</v>
      </c>
      <c r="AJ9" s="7">
        <v>384.27629999999999</v>
      </c>
      <c r="AK9" s="6">
        <v>260</v>
      </c>
      <c r="AL9" s="6">
        <v>341</v>
      </c>
      <c r="AM9" s="6">
        <v>372</v>
      </c>
      <c r="AN9" s="6">
        <v>319</v>
      </c>
      <c r="AO9" s="6">
        <v>353</v>
      </c>
      <c r="AP9" s="5">
        <v>106.55</v>
      </c>
      <c r="AQ9" s="5">
        <v>74.27</v>
      </c>
      <c r="AR9" s="5">
        <v>81.94</v>
      </c>
      <c r="AS9" s="5">
        <v>113.18</v>
      </c>
      <c r="AT9" s="5">
        <v>115.18</v>
      </c>
      <c r="AU9" s="4">
        <v>177.84</v>
      </c>
      <c r="AV9" s="4">
        <v>168.11</v>
      </c>
      <c r="AW9" s="4">
        <v>150.68</v>
      </c>
      <c r="AX9" s="4">
        <v>172.28</v>
      </c>
      <c r="AY9" s="4">
        <v>172</v>
      </c>
      <c r="AZ9" s="8">
        <v>258.02</v>
      </c>
      <c r="BA9" s="8">
        <v>352.4</v>
      </c>
      <c r="BB9" s="8">
        <v>427.79</v>
      </c>
      <c r="BC9" s="8">
        <v>369.07</v>
      </c>
      <c r="BD9" s="8">
        <v>333.19</v>
      </c>
    </row>
    <row r="10" spans="1:56">
      <c r="A10" s="1" t="s">
        <v>304</v>
      </c>
      <c r="B10" s="8">
        <v>16.18</v>
      </c>
      <c r="C10" s="8">
        <v>27.27</v>
      </c>
      <c r="D10" s="8">
        <v>15.02372207</v>
      </c>
      <c r="E10" s="8">
        <v>26.607209999999998</v>
      </c>
      <c r="F10" s="8">
        <v>26.544560000000001</v>
      </c>
      <c r="G10" s="7">
        <v>12.08</v>
      </c>
      <c r="H10" s="7">
        <v>15.91</v>
      </c>
      <c r="I10" s="7">
        <v>13.82936812</v>
      </c>
      <c r="J10" s="7">
        <v>12.695119999999999</v>
      </c>
      <c r="K10" s="7">
        <v>11.52853</v>
      </c>
      <c r="L10" s="15">
        <v>11.03</v>
      </c>
      <c r="M10" s="15">
        <v>7.02</v>
      </c>
      <c r="N10" s="15">
        <v>6.641</v>
      </c>
      <c r="O10" s="15">
        <v>1.974</v>
      </c>
      <c r="P10" s="15">
        <v>2.06</v>
      </c>
      <c r="Q10" s="5">
        <v>3.1</v>
      </c>
      <c r="R10" s="5">
        <v>1.3</v>
      </c>
      <c r="S10" s="5">
        <v>4</v>
      </c>
      <c r="T10" s="5">
        <v>4.1399999999999997</v>
      </c>
      <c r="U10" s="5">
        <v>6.7</v>
      </c>
      <c r="V10" s="4">
        <v>2</v>
      </c>
      <c r="W10" s="4">
        <v>1</v>
      </c>
      <c r="X10" s="4">
        <v>2.4</v>
      </c>
      <c r="Y10" s="4">
        <v>1.8149999999999999</v>
      </c>
      <c r="Z10" s="4">
        <v>2.0150000000000001</v>
      </c>
      <c r="AA10" s="8">
        <v>98</v>
      </c>
      <c r="AB10" s="8">
        <v>103</v>
      </c>
      <c r="AC10" s="8">
        <v>107</v>
      </c>
      <c r="AD10" s="8">
        <v>102</v>
      </c>
      <c r="AE10" s="8">
        <v>95.8</v>
      </c>
      <c r="AF10" s="7">
        <v>73.760000000000005</v>
      </c>
      <c r="AG10" s="7">
        <v>112.84</v>
      </c>
      <c r="AH10" s="7">
        <v>115.4563</v>
      </c>
      <c r="AI10" s="7">
        <v>124.6728</v>
      </c>
      <c r="AJ10" s="7">
        <v>114.72969999999999</v>
      </c>
      <c r="AK10" s="6">
        <v>14</v>
      </c>
      <c r="AL10" s="6">
        <v>18</v>
      </c>
      <c r="AM10" s="6">
        <v>20</v>
      </c>
      <c r="AN10" s="6">
        <v>17</v>
      </c>
      <c r="AO10" s="6">
        <v>19</v>
      </c>
      <c r="AP10" s="5">
        <v>2.7679999999999998</v>
      </c>
      <c r="AQ10" s="5">
        <v>2.0261999999999998</v>
      </c>
      <c r="AR10" s="5">
        <v>2.081</v>
      </c>
      <c r="AS10" s="5">
        <v>2.5556000000000001</v>
      </c>
      <c r="AT10" s="5">
        <v>2.6844999999999999</v>
      </c>
      <c r="AU10" s="4">
        <v>1.7524</v>
      </c>
      <c r="AV10" s="4">
        <v>1.9319999999999999</v>
      </c>
      <c r="AW10" s="4">
        <v>1.6785000000000001</v>
      </c>
      <c r="AX10" s="4">
        <v>1.7889999999999999</v>
      </c>
      <c r="AY10" s="4">
        <v>2.0230000000000001</v>
      </c>
      <c r="AZ10" s="8">
        <v>2.5015999999999998</v>
      </c>
      <c r="BA10" s="8">
        <v>3.4119999999999999</v>
      </c>
      <c r="BB10" s="8">
        <v>4.16</v>
      </c>
      <c r="BC10" s="8">
        <v>3.6164000000000001</v>
      </c>
      <c r="BD10" s="8">
        <v>3.3969999999999998</v>
      </c>
    </row>
    <row r="11" spans="1:56">
      <c r="A11" s="1" t="s">
        <v>305</v>
      </c>
      <c r="B11" s="8">
        <v>56.5</v>
      </c>
      <c r="C11" s="8">
        <v>25.91</v>
      </c>
      <c r="D11" s="8">
        <v>14.621493656</v>
      </c>
      <c r="E11" s="8">
        <v>11.706592000000001</v>
      </c>
      <c r="F11" s="8">
        <v>15.04246</v>
      </c>
      <c r="G11" s="7">
        <v>38.56</v>
      </c>
      <c r="H11" s="7">
        <v>60.49</v>
      </c>
      <c r="I11" s="7">
        <v>6.6962955940000004</v>
      </c>
      <c r="J11" s="7">
        <v>6.085432</v>
      </c>
      <c r="K11" s="7">
        <v>10.64315</v>
      </c>
      <c r="L11" s="15">
        <v>39.1</v>
      </c>
      <c r="M11" s="15">
        <v>26.54</v>
      </c>
      <c r="N11" s="15">
        <v>29.661999999999999</v>
      </c>
      <c r="O11" s="15">
        <v>6.6479999999999997</v>
      </c>
      <c r="P11" s="15">
        <v>13.9</v>
      </c>
      <c r="Q11" s="5"/>
      <c r="R11" s="5"/>
      <c r="S11" s="5">
        <v>17.34</v>
      </c>
      <c r="T11" s="5">
        <v>18.440000000000001</v>
      </c>
      <c r="U11" s="5">
        <v>39.340000000000003</v>
      </c>
      <c r="V11" s="4"/>
      <c r="W11" s="4"/>
      <c r="X11" s="4"/>
      <c r="Y11" s="4"/>
      <c r="Z11" s="4"/>
      <c r="AA11" s="8"/>
      <c r="AB11" s="8"/>
      <c r="AC11" s="8"/>
      <c r="AD11" s="8"/>
      <c r="AE11" s="8"/>
      <c r="AF11" s="7">
        <v>138.9</v>
      </c>
      <c r="AG11" s="7">
        <v>67.95</v>
      </c>
      <c r="AH11" s="7">
        <v>86.753460000000004</v>
      </c>
      <c r="AI11" s="7">
        <v>91.600949999999997</v>
      </c>
      <c r="AJ11" s="7">
        <v>78.749120000000005</v>
      </c>
      <c r="AK11" s="6"/>
      <c r="AL11" s="6"/>
      <c r="AM11" s="6"/>
      <c r="AN11" s="6"/>
      <c r="AO11" s="6"/>
      <c r="AP11" s="5">
        <v>1.9219999999999999</v>
      </c>
      <c r="AQ11" s="5">
        <v>1.359</v>
      </c>
      <c r="AR11" s="5">
        <v>1.431</v>
      </c>
      <c r="AS11" s="5">
        <v>2.423</v>
      </c>
      <c r="AT11" s="5">
        <v>3.8359999999999999</v>
      </c>
      <c r="AU11" s="4">
        <v>63.404000000000003</v>
      </c>
      <c r="AV11" s="4">
        <v>72.37</v>
      </c>
      <c r="AW11" s="4">
        <v>70.561000000000007</v>
      </c>
      <c r="AX11" s="4">
        <v>76.23</v>
      </c>
      <c r="AY11" s="4">
        <v>76.930000000000007</v>
      </c>
      <c r="AZ11" s="8">
        <v>99.488</v>
      </c>
      <c r="BA11" s="8">
        <v>147.858</v>
      </c>
      <c r="BB11" s="8">
        <v>173.21</v>
      </c>
      <c r="BC11" s="8">
        <v>172.58</v>
      </c>
      <c r="BD11" s="8">
        <v>155.13</v>
      </c>
    </row>
    <row r="12" spans="1:56">
      <c r="A12" s="1" t="s">
        <v>306</v>
      </c>
      <c r="B12" s="8">
        <v>198.55</v>
      </c>
      <c r="C12" s="8">
        <v>148.37</v>
      </c>
      <c r="D12" s="8">
        <v>101.04331745</v>
      </c>
      <c r="E12" s="8">
        <v>68.677599999999998</v>
      </c>
      <c r="F12" s="8">
        <v>83.143590000000003</v>
      </c>
      <c r="G12" s="7">
        <v>99.57</v>
      </c>
      <c r="H12" s="7">
        <v>41.8</v>
      </c>
      <c r="I12" s="7">
        <v>1617.002843</v>
      </c>
      <c r="J12" s="7">
        <v>141.013462</v>
      </c>
      <c r="K12" s="7">
        <v>64.161630000000002</v>
      </c>
      <c r="L12" s="15">
        <v>83.06</v>
      </c>
      <c r="M12" s="15">
        <v>33.75</v>
      </c>
      <c r="N12" s="15">
        <v>24.414000000000001</v>
      </c>
      <c r="O12" s="15">
        <v>51.14</v>
      </c>
      <c r="P12" s="15">
        <v>85</v>
      </c>
      <c r="Q12" s="5">
        <v>9.1</v>
      </c>
      <c r="R12" s="5">
        <v>2.5</v>
      </c>
      <c r="S12" s="5">
        <v>18.100000000000001</v>
      </c>
      <c r="T12" s="5">
        <v>19.59</v>
      </c>
      <c r="U12" s="5">
        <v>76.099999999999994</v>
      </c>
      <c r="V12" s="4">
        <v>16</v>
      </c>
      <c r="W12" s="4">
        <v>3</v>
      </c>
      <c r="X12" s="4">
        <v>18.600000000000001</v>
      </c>
      <c r="Y12" s="4">
        <v>12.8</v>
      </c>
      <c r="Z12" s="4">
        <v>32</v>
      </c>
      <c r="AA12" s="8">
        <v>134</v>
      </c>
      <c r="AB12" s="8">
        <v>139</v>
      </c>
      <c r="AC12" s="8">
        <v>156.71</v>
      </c>
      <c r="AD12" s="8">
        <v>136.5</v>
      </c>
      <c r="AE12" s="8">
        <v>134.6</v>
      </c>
      <c r="AF12" s="7">
        <v>1.41</v>
      </c>
      <c r="AG12" s="7">
        <v>174.18</v>
      </c>
      <c r="AH12" s="7">
        <v>169.75576000000001</v>
      </c>
      <c r="AI12" s="7">
        <v>214.32741999999999</v>
      </c>
      <c r="AJ12" s="7">
        <v>170.21879000000001</v>
      </c>
      <c r="AK12" s="6">
        <v>217</v>
      </c>
      <c r="AL12" s="6">
        <v>162</v>
      </c>
      <c r="AM12" s="6">
        <v>230</v>
      </c>
      <c r="AN12" s="6">
        <v>378</v>
      </c>
      <c r="AO12" s="6">
        <v>187</v>
      </c>
      <c r="AP12" s="5">
        <v>40.35</v>
      </c>
      <c r="AQ12" s="5">
        <v>20.66</v>
      </c>
      <c r="AR12" s="5">
        <v>22.32</v>
      </c>
      <c r="AS12" s="5">
        <v>32.770000000000003</v>
      </c>
      <c r="AT12" s="5">
        <v>40.25</v>
      </c>
      <c r="AU12" s="4">
        <v>162.27000000000001</v>
      </c>
      <c r="AV12" s="4">
        <v>161.9</v>
      </c>
      <c r="AW12" s="4">
        <v>136.85</v>
      </c>
      <c r="AX12" s="4">
        <v>126.71</v>
      </c>
      <c r="AY12" s="4">
        <v>133.1</v>
      </c>
      <c r="AZ12" s="8">
        <v>323.23</v>
      </c>
      <c r="BA12" s="8">
        <v>410.79</v>
      </c>
      <c r="BB12" s="8">
        <v>532.54</v>
      </c>
      <c r="BC12" s="8">
        <v>548.28</v>
      </c>
      <c r="BD12" s="8">
        <v>469.42</v>
      </c>
    </row>
    <row r="13" spans="1:56">
      <c r="A13" s="1" t="s">
        <v>307</v>
      </c>
      <c r="B13" s="8">
        <v>496157.62</v>
      </c>
      <c r="C13" s="8">
        <v>852946.92</v>
      </c>
      <c r="D13" s="8">
        <v>580224.63729999994</v>
      </c>
      <c r="E13" s="8">
        <v>570755.5</v>
      </c>
      <c r="F13" s="8">
        <v>537600.35190000001</v>
      </c>
      <c r="G13" s="7">
        <v>369701.27</v>
      </c>
      <c r="H13" s="7">
        <v>261502.16</v>
      </c>
      <c r="I13" s="7">
        <v>399675.65049999999</v>
      </c>
      <c r="J13" s="7">
        <v>202462.18668000001</v>
      </c>
      <c r="K13" s="7">
        <v>453261.4</v>
      </c>
      <c r="L13" s="15">
        <v>474030.99</v>
      </c>
      <c r="M13" s="15">
        <v>573079.31000000006</v>
      </c>
      <c r="N13" s="15">
        <v>733603.82</v>
      </c>
      <c r="O13" s="15">
        <v>666669.56999999995</v>
      </c>
      <c r="P13" s="15">
        <v>570130</v>
      </c>
      <c r="Q13" s="5">
        <v>24000</v>
      </c>
      <c r="R13" s="5">
        <v>23000</v>
      </c>
      <c r="S13" s="5">
        <v>110012.65</v>
      </c>
      <c r="T13" s="5">
        <v>48332</v>
      </c>
      <c r="U13" s="5">
        <v>33013</v>
      </c>
      <c r="V13" s="4">
        <v>210000</v>
      </c>
      <c r="W13" s="4">
        <v>71000</v>
      </c>
      <c r="X13" s="4">
        <v>270000</v>
      </c>
      <c r="Y13" s="4">
        <v>220000</v>
      </c>
      <c r="Z13" s="4">
        <v>320000</v>
      </c>
      <c r="AA13" s="8">
        <v>30207</v>
      </c>
      <c r="AB13" s="8">
        <v>44871</v>
      </c>
      <c r="AC13" s="8">
        <v>9278.2000000000007</v>
      </c>
      <c r="AD13" s="8">
        <v>29942.5</v>
      </c>
      <c r="AE13" s="8">
        <v>25916</v>
      </c>
      <c r="AF13" s="7">
        <v>9729.17</v>
      </c>
      <c r="AG13" s="7">
        <v>9302.86</v>
      </c>
      <c r="AH13" s="7">
        <v>994.36890000000005</v>
      </c>
      <c r="AI13" s="7">
        <v>26948.170900000001</v>
      </c>
      <c r="AJ13" s="7">
        <v>20076.739000000001</v>
      </c>
      <c r="AK13" s="6">
        <v>4138</v>
      </c>
      <c r="AL13" s="6">
        <v>4895</v>
      </c>
      <c r="AM13" s="6">
        <v>4639</v>
      </c>
      <c r="AN13" s="6">
        <v>4847</v>
      </c>
      <c r="AO13" s="6">
        <v>4529</v>
      </c>
      <c r="AP13" s="5">
        <v>232014.3</v>
      </c>
      <c r="AQ13" s="5">
        <v>225011.1</v>
      </c>
      <c r="AR13" s="5">
        <v>214016.6</v>
      </c>
      <c r="AS13" s="5">
        <v>295016.5</v>
      </c>
      <c r="AT13" s="5">
        <v>275014.3</v>
      </c>
      <c r="AU13" s="4">
        <v>395007.29</v>
      </c>
      <c r="AV13" s="4">
        <v>520016.5</v>
      </c>
      <c r="AW13" s="4">
        <v>483006.97</v>
      </c>
      <c r="AX13" s="4">
        <v>468007.36</v>
      </c>
      <c r="AY13" s="4">
        <v>454007.39</v>
      </c>
      <c r="AZ13" s="8">
        <v>380012.4</v>
      </c>
      <c r="BA13" s="8">
        <v>420009.2</v>
      </c>
      <c r="BB13" s="8">
        <v>491008.29</v>
      </c>
      <c r="BC13" s="8">
        <v>579008.63</v>
      </c>
      <c r="BD13" s="8">
        <v>549011.4</v>
      </c>
    </row>
    <row r="14" spans="1:56">
      <c r="A14" s="1" t="s">
        <v>308</v>
      </c>
      <c r="B14" s="8">
        <v>1789484.99</v>
      </c>
      <c r="C14" s="8">
        <v>1083425.22</v>
      </c>
      <c r="D14" s="8">
        <v>668421.21169999999</v>
      </c>
      <c r="E14" s="8">
        <v>967610.6</v>
      </c>
      <c r="F14" s="8">
        <v>697435.5</v>
      </c>
      <c r="G14" s="7">
        <v>77137.41</v>
      </c>
      <c r="H14" s="7">
        <v>310701.99</v>
      </c>
      <c r="I14" s="7">
        <v>623977.16020000004</v>
      </c>
      <c r="J14" s="7">
        <v>330615</v>
      </c>
      <c r="K14" s="7">
        <v>878637.8</v>
      </c>
      <c r="L14" s="15">
        <v>1056668.19</v>
      </c>
      <c r="M14" s="15">
        <v>983092.99</v>
      </c>
      <c r="N14" s="15">
        <v>598840.9</v>
      </c>
      <c r="O14" s="15">
        <v>697703</v>
      </c>
      <c r="P14" s="15">
        <v>740000</v>
      </c>
      <c r="Q14" s="5">
        <v>270000</v>
      </c>
      <c r="R14" s="5">
        <v>300000</v>
      </c>
      <c r="S14" s="5">
        <v>320000</v>
      </c>
      <c r="T14" s="5">
        <v>325244</v>
      </c>
      <c r="U14" s="5">
        <v>640000</v>
      </c>
      <c r="V14" s="4">
        <v>2000000</v>
      </c>
      <c r="W14" s="4">
        <v>1300000</v>
      </c>
      <c r="X14" s="4">
        <v>1900000</v>
      </c>
      <c r="Y14" s="4">
        <v>1800000</v>
      </c>
      <c r="Z14" s="4">
        <v>2200000</v>
      </c>
      <c r="AA14" s="8">
        <v>2903662</v>
      </c>
      <c r="AB14" s="8">
        <v>3484232</v>
      </c>
      <c r="AC14" s="8">
        <v>4023042</v>
      </c>
      <c r="AD14" s="8">
        <v>4057342</v>
      </c>
      <c r="AE14" s="8">
        <v>4265549</v>
      </c>
      <c r="AF14" s="7">
        <v>8829750.4199999999</v>
      </c>
      <c r="AG14" s="7">
        <v>8509412.3200000003</v>
      </c>
      <c r="AH14" s="7">
        <v>8706383</v>
      </c>
      <c r="AI14" s="7">
        <v>9196745</v>
      </c>
      <c r="AJ14" s="7">
        <v>8453330</v>
      </c>
      <c r="AK14" s="6">
        <v>3965961</v>
      </c>
      <c r="AL14" s="6">
        <v>4691383</v>
      </c>
      <c r="AM14" s="6">
        <v>4445272</v>
      </c>
      <c r="AN14" s="6">
        <v>4645095</v>
      </c>
      <c r="AO14" s="6">
        <v>4340677</v>
      </c>
      <c r="AP14" s="5">
        <v>637000</v>
      </c>
      <c r="AQ14" s="5">
        <v>617000</v>
      </c>
      <c r="AR14" s="5">
        <v>588000</v>
      </c>
      <c r="AS14" s="5">
        <v>811000</v>
      </c>
      <c r="AT14" s="5">
        <v>755000</v>
      </c>
      <c r="AU14" s="4">
        <v>1420000</v>
      </c>
      <c r="AV14" s="4">
        <v>1460000</v>
      </c>
      <c r="AW14" s="4">
        <v>1890000</v>
      </c>
      <c r="AX14" s="4">
        <v>1820000</v>
      </c>
      <c r="AY14" s="4">
        <v>1760000</v>
      </c>
      <c r="AZ14" s="8">
        <v>380000</v>
      </c>
      <c r="BA14" s="8">
        <v>416000</v>
      </c>
      <c r="BB14" s="8">
        <v>396000</v>
      </c>
      <c r="BC14" s="8">
        <v>398000</v>
      </c>
      <c r="BD14" s="8">
        <v>375000</v>
      </c>
    </row>
    <row r="15" spans="1:56">
      <c r="A15" s="1" t="s">
        <v>309</v>
      </c>
      <c r="B15" s="8">
        <v>166.01</v>
      </c>
      <c r="C15" s="8">
        <v>134.1</v>
      </c>
      <c r="D15" s="8">
        <v>46.596970110000001</v>
      </c>
      <c r="E15" s="8">
        <v>62.651110000000003</v>
      </c>
      <c r="F15" s="8">
        <v>48.15352</v>
      </c>
      <c r="G15" s="7">
        <v>73.75</v>
      </c>
      <c r="H15" s="7">
        <v>58.24</v>
      </c>
      <c r="I15" s="7">
        <v>157.25115769999999</v>
      </c>
      <c r="J15" s="7">
        <v>42.182296999999998</v>
      </c>
      <c r="K15" s="7">
        <v>39.79701</v>
      </c>
      <c r="L15" s="15">
        <v>166.8</v>
      </c>
      <c r="M15" s="15">
        <v>89.25</v>
      </c>
      <c r="N15" s="15">
        <v>150.447</v>
      </c>
      <c r="O15" s="15">
        <v>67.602999999999994</v>
      </c>
      <c r="P15" s="15">
        <v>48.6</v>
      </c>
      <c r="Q15" s="5">
        <v>96</v>
      </c>
      <c r="R15" s="5">
        <v>53</v>
      </c>
      <c r="S15" s="5">
        <v>24.93</v>
      </c>
      <c r="T15" s="5">
        <v>47.84</v>
      </c>
      <c r="U15" s="5">
        <v>37.94</v>
      </c>
      <c r="V15" s="4">
        <v>44</v>
      </c>
      <c r="W15" s="4">
        <v>7</v>
      </c>
      <c r="X15" s="4">
        <v>26.1</v>
      </c>
      <c r="Y15" s="4">
        <v>34.299999999999997</v>
      </c>
      <c r="Z15" s="4">
        <v>15.5</v>
      </c>
      <c r="AA15" s="8">
        <v>140.19999999999999</v>
      </c>
      <c r="AB15" s="8">
        <v>146</v>
      </c>
      <c r="AC15" s="8">
        <v>152.85</v>
      </c>
      <c r="AD15" s="8">
        <v>145.80000000000001</v>
      </c>
      <c r="AE15" s="8">
        <v>139.9</v>
      </c>
      <c r="AF15" s="7">
        <v>244.87</v>
      </c>
      <c r="AG15" s="7">
        <v>222.22</v>
      </c>
      <c r="AH15" s="7">
        <v>102.61602999999999</v>
      </c>
      <c r="AI15" s="7">
        <v>130.70541</v>
      </c>
      <c r="AJ15" s="7">
        <v>132.18347</v>
      </c>
      <c r="AK15" s="6">
        <v>108</v>
      </c>
      <c r="AL15" s="6">
        <v>83</v>
      </c>
      <c r="AM15" s="6">
        <v>114</v>
      </c>
      <c r="AN15" s="6">
        <v>73</v>
      </c>
      <c r="AO15" s="6">
        <v>65</v>
      </c>
      <c r="AP15" s="5">
        <v>28.45</v>
      </c>
      <c r="AQ15" s="5">
        <v>32.08</v>
      </c>
      <c r="AR15" s="5">
        <v>29.62</v>
      </c>
      <c r="AS15" s="5">
        <v>32.76</v>
      </c>
      <c r="AT15" s="5">
        <v>28.42</v>
      </c>
      <c r="AU15" s="4">
        <v>110.437</v>
      </c>
      <c r="AV15" s="4">
        <v>122.64</v>
      </c>
      <c r="AW15" s="4">
        <v>109.88</v>
      </c>
      <c r="AX15" s="4">
        <v>103.11</v>
      </c>
      <c r="AY15" s="4">
        <v>102.28</v>
      </c>
      <c r="AZ15" s="8">
        <v>303.74</v>
      </c>
      <c r="BA15" s="8">
        <v>432.33</v>
      </c>
      <c r="BB15" s="8">
        <v>508.95</v>
      </c>
      <c r="BC15" s="8">
        <v>534.61</v>
      </c>
      <c r="BD15" s="8">
        <v>471.9</v>
      </c>
    </row>
    <row r="16" spans="1:56">
      <c r="A16" s="1" t="s">
        <v>310</v>
      </c>
      <c r="B16" s="8">
        <v>1607</v>
      </c>
      <c r="C16" s="8">
        <v>2117.4299999999998</v>
      </c>
      <c r="D16" s="8">
        <v>735.13958590000004</v>
      </c>
      <c r="E16" s="8">
        <v>759.74221</v>
      </c>
      <c r="F16" s="8">
        <v>750.11670000000004</v>
      </c>
      <c r="G16" s="7">
        <v>714.01</v>
      </c>
      <c r="H16" s="7">
        <v>1042.1600000000001</v>
      </c>
      <c r="I16" s="7">
        <v>344.59517039999997</v>
      </c>
      <c r="J16" s="7">
        <v>377.1431</v>
      </c>
      <c r="K16" s="7">
        <v>635.42780000000005</v>
      </c>
      <c r="L16" s="15">
        <v>865.95</v>
      </c>
      <c r="M16" s="15">
        <v>537.5</v>
      </c>
      <c r="N16" s="15">
        <v>604.67499999999995</v>
      </c>
      <c r="O16" s="15">
        <v>107.899</v>
      </c>
      <c r="P16" s="15">
        <v>250</v>
      </c>
      <c r="Q16" s="5">
        <v>190</v>
      </c>
      <c r="R16" s="5">
        <v>93</v>
      </c>
      <c r="S16" s="5">
        <v>310.12</v>
      </c>
      <c r="T16" s="5">
        <v>319.52</v>
      </c>
      <c r="U16" s="5">
        <v>670</v>
      </c>
      <c r="V16" s="4">
        <v>95</v>
      </c>
      <c r="W16" s="4">
        <v>29</v>
      </c>
      <c r="X16" s="4">
        <v>102</v>
      </c>
      <c r="Y16" s="4">
        <v>78</v>
      </c>
      <c r="Z16" s="4">
        <v>105</v>
      </c>
      <c r="AA16" s="8">
        <v>3945</v>
      </c>
      <c r="AB16" s="8">
        <v>4040</v>
      </c>
      <c r="AC16" s="8">
        <v>4107.8</v>
      </c>
      <c r="AD16" s="8">
        <v>3943.5</v>
      </c>
      <c r="AE16" s="8">
        <v>3746</v>
      </c>
      <c r="AF16" s="7">
        <v>6565.57</v>
      </c>
      <c r="AG16" s="7">
        <v>2385.25</v>
      </c>
      <c r="AH16" s="7">
        <v>2759.3706999999999</v>
      </c>
      <c r="AI16" s="7">
        <v>3535.4349999999999</v>
      </c>
      <c r="AJ16" s="7">
        <v>3384.1487999999999</v>
      </c>
      <c r="AK16" s="6">
        <v>371</v>
      </c>
      <c r="AL16" s="6">
        <v>435</v>
      </c>
      <c r="AM16" s="6">
        <v>439</v>
      </c>
      <c r="AN16" s="6">
        <v>393</v>
      </c>
      <c r="AO16" s="6">
        <v>461</v>
      </c>
      <c r="AP16" s="5">
        <v>603.20000000000005</v>
      </c>
      <c r="AQ16" s="5">
        <v>455.1</v>
      </c>
      <c r="AR16" s="5">
        <v>273.8</v>
      </c>
      <c r="AS16" s="5">
        <v>456.6</v>
      </c>
      <c r="AT16" s="5">
        <v>359.2</v>
      </c>
      <c r="AU16" s="4">
        <v>1155.2</v>
      </c>
      <c r="AV16" s="4">
        <v>1473</v>
      </c>
      <c r="AW16" s="4">
        <v>1223.9000000000001</v>
      </c>
      <c r="AX16" s="4">
        <v>1102.2</v>
      </c>
      <c r="AY16" s="4">
        <v>1172</v>
      </c>
      <c r="AZ16" s="8">
        <v>507.08</v>
      </c>
      <c r="BA16" s="8">
        <v>845.95</v>
      </c>
      <c r="BB16" s="8">
        <v>864.3</v>
      </c>
      <c r="BC16" s="8">
        <v>1207.3900000000001</v>
      </c>
      <c r="BD16" s="8">
        <v>1084.2</v>
      </c>
    </row>
    <row r="17" spans="1:56">
      <c r="A17" s="1" t="s">
        <v>311</v>
      </c>
      <c r="B17" s="8">
        <v>234.79</v>
      </c>
      <c r="C17" s="8">
        <v>224.16</v>
      </c>
      <c r="D17" s="8">
        <v>73.476615240000001</v>
      </c>
      <c r="E17" s="8">
        <v>65.503450000000001</v>
      </c>
      <c r="F17" s="8">
        <v>105.98041751</v>
      </c>
      <c r="G17" s="7">
        <v>5.85</v>
      </c>
      <c r="H17" s="7">
        <v>13.27</v>
      </c>
      <c r="I17" s="7">
        <v>41.688627369999999</v>
      </c>
      <c r="J17" s="7">
        <v>33.970341670000003</v>
      </c>
      <c r="K17" s="7">
        <v>38.179819999999999</v>
      </c>
      <c r="L17" s="15">
        <v>21.54</v>
      </c>
      <c r="M17" s="15">
        <v>4.12</v>
      </c>
      <c r="N17" s="15">
        <v>1.3260000000000001</v>
      </c>
      <c r="O17" s="15">
        <v>14.84</v>
      </c>
      <c r="P17" s="15">
        <v>36.018000000000001</v>
      </c>
      <c r="Q17" s="5">
        <v>21</v>
      </c>
      <c r="R17" s="5">
        <v>13</v>
      </c>
      <c r="S17" s="5">
        <v>5.61</v>
      </c>
      <c r="T17" s="5">
        <v>2.52</v>
      </c>
      <c r="U17" s="5">
        <v>12.01</v>
      </c>
      <c r="V17" s="4">
        <v>42</v>
      </c>
      <c r="W17" s="4">
        <v>19</v>
      </c>
      <c r="X17" s="4">
        <v>29</v>
      </c>
      <c r="Y17" s="4">
        <v>29.044</v>
      </c>
      <c r="Z17" s="4">
        <v>25.005199999999999</v>
      </c>
      <c r="AA17" s="8">
        <v>313.27</v>
      </c>
      <c r="AB17" s="8">
        <v>296.64</v>
      </c>
      <c r="AC17" s="8">
        <v>454.65</v>
      </c>
      <c r="AD17" s="8">
        <v>435.5</v>
      </c>
      <c r="AE17" s="8">
        <v>407.7</v>
      </c>
      <c r="AF17" s="7">
        <v>178.19</v>
      </c>
      <c r="AG17" s="7">
        <v>426.76</v>
      </c>
      <c r="AH17" s="7">
        <v>408.04305820000002</v>
      </c>
      <c r="AI17" s="7">
        <v>292.00069239999999</v>
      </c>
      <c r="AJ17" s="7">
        <v>180.4780691</v>
      </c>
      <c r="AK17" s="6">
        <v>292</v>
      </c>
      <c r="AL17" s="6">
        <v>384</v>
      </c>
      <c r="AM17" s="6">
        <v>831</v>
      </c>
      <c r="AN17" s="6">
        <v>280</v>
      </c>
      <c r="AO17" s="6">
        <v>426</v>
      </c>
      <c r="AP17" s="5">
        <v>85.004859999999994</v>
      </c>
      <c r="AQ17" s="5">
        <v>71.803399999999996</v>
      </c>
      <c r="AR17" s="5">
        <v>57.604619999999997</v>
      </c>
      <c r="AS17" s="5">
        <v>111.00418000000001</v>
      </c>
      <c r="AT17" s="5">
        <v>99.604240000000004</v>
      </c>
      <c r="AU17" s="4">
        <v>57.301879999999997</v>
      </c>
      <c r="AV17" s="4">
        <v>72.006749999999997</v>
      </c>
      <c r="AW17" s="4">
        <v>101.00233</v>
      </c>
      <c r="AX17" s="4">
        <v>95.30256</v>
      </c>
      <c r="AY17" s="4">
        <v>92.305160000000001</v>
      </c>
      <c r="AZ17" s="8">
        <v>27.501719999999999</v>
      </c>
      <c r="BA17" s="8">
        <v>48.90316</v>
      </c>
      <c r="BB17" s="8">
        <v>48.004179999999998</v>
      </c>
      <c r="BC17" s="8">
        <v>53.605490000000003</v>
      </c>
      <c r="BD17" s="8">
        <v>50.913899999999998</v>
      </c>
    </row>
    <row r="18" spans="1:56">
      <c r="A18" s="1" t="s">
        <v>312</v>
      </c>
      <c r="B18" s="8">
        <v>325.69</v>
      </c>
      <c r="C18" s="8">
        <v>527.04</v>
      </c>
      <c r="D18" s="8">
        <v>162.24748489999999</v>
      </c>
      <c r="E18" s="8">
        <v>107.824</v>
      </c>
      <c r="F18" s="8">
        <v>224.23859999999999</v>
      </c>
      <c r="G18" s="7">
        <v>274.33999999999997</v>
      </c>
      <c r="H18" s="7">
        <v>380.35</v>
      </c>
      <c r="I18" s="7">
        <v>45.248494739999998</v>
      </c>
      <c r="J18" s="7">
        <v>43.111240000000002</v>
      </c>
      <c r="K18" s="7">
        <v>199.82380000000001</v>
      </c>
      <c r="L18" s="15">
        <v>250.09</v>
      </c>
      <c r="M18" s="15">
        <v>222.08</v>
      </c>
      <c r="N18" s="15">
        <v>226.423</v>
      </c>
      <c r="O18" s="15">
        <v>30.161999999999999</v>
      </c>
      <c r="P18" s="15">
        <v>44</v>
      </c>
      <c r="Q18" s="5">
        <v>109</v>
      </c>
      <c r="R18" s="5">
        <v>48</v>
      </c>
      <c r="S18" s="5">
        <v>100.42</v>
      </c>
      <c r="T18" s="5">
        <v>107.99</v>
      </c>
      <c r="U18" s="5">
        <v>150.43</v>
      </c>
      <c r="V18" s="4">
        <v>77</v>
      </c>
      <c r="W18" s="4">
        <v>27</v>
      </c>
      <c r="X18" s="4">
        <v>131.19999999999999</v>
      </c>
      <c r="Y18" s="4">
        <v>111.4</v>
      </c>
      <c r="Z18" s="4">
        <v>112.8</v>
      </c>
      <c r="AA18" s="8">
        <v>657</v>
      </c>
      <c r="AB18" s="8">
        <v>684</v>
      </c>
      <c r="AC18" s="8">
        <v>695.6</v>
      </c>
      <c r="AD18" s="8">
        <v>679.6</v>
      </c>
      <c r="AE18" s="8">
        <v>638</v>
      </c>
      <c r="AF18" s="7">
        <v>363</v>
      </c>
      <c r="AG18" s="7">
        <v>257.89</v>
      </c>
      <c r="AH18" s="7">
        <v>372.60669999999999</v>
      </c>
      <c r="AI18" s="7">
        <v>438.38040000000001</v>
      </c>
      <c r="AJ18" s="7">
        <v>431.39030000000002</v>
      </c>
      <c r="AK18" s="6">
        <v>328</v>
      </c>
      <c r="AL18" s="6">
        <v>316</v>
      </c>
      <c r="AM18" s="6">
        <v>314</v>
      </c>
      <c r="AN18" s="6">
        <v>338</v>
      </c>
      <c r="AO18" s="6">
        <v>333</v>
      </c>
      <c r="AP18" s="5">
        <v>112.66</v>
      </c>
      <c r="AQ18" s="5">
        <v>77.34</v>
      </c>
      <c r="AR18" s="5">
        <v>85.5</v>
      </c>
      <c r="AS18" s="5">
        <v>133.49</v>
      </c>
      <c r="AT18" s="5">
        <v>126.41</v>
      </c>
      <c r="AU18" s="4">
        <v>207.76499999999999</v>
      </c>
      <c r="AV18" s="4">
        <v>223.66</v>
      </c>
      <c r="AW18" s="4">
        <v>211.51</v>
      </c>
      <c r="AX18" s="4">
        <v>244.18</v>
      </c>
      <c r="AY18" s="4">
        <v>237.37</v>
      </c>
      <c r="AZ18" s="8">
        <v>196.565</v>
      </c>
      <c r="BA18" s="8">
        <v>277.02</v>
      </c>
      <c r="BB18" s="8">
        <v>350.56</v>
      </c>
      <c r="BC18" s="8">
        <v>335</v>
      </c>
      <c r="BD18" s="8">
        <v>306.26</v>
      </c>
    </row>
    <row r="19" spans="1:56">
      <c r="A19" s="1" t="s">
        <v>313</v>
      </c>
      <c r="B19" s="8">
        <v>50197295.710000001</v>
      </c>
      <c r="C19" s="8">
        <v>41596142.789999999</v>
      </c>
      <c r="D19" s="8">
        <v>32214852.399999999</v>
      </c>
      <c r="E19" s="8">
        <v>32559634.616067398</v>
      </c>
      <c r="F19" s="8">
        <v>30472274.600487798</v>
      </c>
      <c r="G19" s="7">
        <v>17585736.010000002</v>
      </c>
      <c r="H19" s="7">
        <v>17493537.489999998</v>
      </c>
      <c r="I19" s="7">
        <v>18627279.870000001</v>
      </c>
      <c r="J19" s="7">
        <v>17134459.967995699</v>
      </c>
      <c r="K19" s="7">
        <v>20771705.024</v>
      </c>
      <c r="L19" s="15">
        <v>20156507.780000001</v>
      </c>
      <c r="M19" s="15">
        <v>17832026.91</v>
      </c>
      <c r="N19" s="15">
        <v>18555492.151000001</v>
      </c>
      <c r="O19" s="15">
        <v>21397790.248</v>
      </c>
      <c r="P19" s="15">
        <v>23062000</v>
      </c>
      <c r="Q19" s="5">
        <v>21000000</v>
      </c>
      <c r="R19" s="5">
        <v>21000000</v>
      </c>
      <c r="S19" s="5">
        <v>21007700</v>
      </c>
      <c r="T19" s="5">
        <v>20462289</v>
      </c>
      <c r="U19" s="5">
        <v>21007500</v>
      </c>
      <c r="V19" s="4">
        <v>24000000</v>
      </c>
      <c r="W19" s="4">
        <v>18000000</v>
      </c>
      <c r="X19" s="4">
        <v>22021000</v>
      </c>
      <c r="Y19" s="4">
        <v>21021000</v>
      </c>
      <c r="Z19" s="4">
        <v>25019000</v>
      </c>
      <c r="AA19" s="8">
        <v>15276817</v>
      </c>
      <c r="AB19" s="8">
        <v>15216102</v>
      </c>
      <c r="AC19" s="8">
        <v>15277383</v>
      </c>
      <c r="AD19" s="8">
        <v>14450390</v>
      </c>
      <c r="AE19" s="8">
        <v>12969592</v>
      </c>
      <c r="AF19" s="7">
        <v>23352026.289999999</v>
      </c>
      <c r="AG19" s="7">
        <v>20524236.870000001</v>
      </c>
      <c r="AH19" s="7">
        <v>21347118.190000001</v>
      </c>
      <c r="AI19" s="7">
        <v>23975908.569522198</v>
      </c>
      <c r="AJ19" s="7">
        <v>21367219.689337101</v>
      </c>
      <c r="AK19" s="6">
        <v>12521553</v>
      </c>
      <c r="AL19" s="6">
        <v>14844486</v>
      </c>
      <c r="AM19" s="6">
        <v>14065594</v>
      </c>
      <c r="AN19" s="6">
        <v>14737094</v>
      </c>
      <c r="AO19" s="6">
        <v>14060498</v>
      </c>
      <c r="AP19" s="5">
        <v>27908780</v>
      </c>
      <c r="AQ19" s="5">
        <v>30001040</v>
      </c>
      <c r="AR19" s="5">
        <v>28800845</v>
      </c>
      <c r="AS19" s="5">
        <v>41101940</v>
      </c>
      <c r="AT19" s="5">
        <v>34901400</v>
      </c>
      <c r="AU19" s="4">
        <v>16907610</v>
      </c>
      <c r="AV19" s="4">
        <v>17608850</v>
      </c>
      <c r="AW19" s="4">
        <v>18200000</v>
      </c>
      <c r="AX19" s="4">
        <v>36307340</v>
      </c>
      <c r="AY19" s="4">
        <v>31507340</v>
      </c>
      <c r="AZ19" s="8">
        <v>11803090</v>
      </c>
      <c r="BA19" s="8">
        <v>15505850</v>
      </c>
      <c r="BB19" s="8">
        <v>18903510</v>
      </c>
      <c r="BC19" s="8">
        <v>20907420</v>
      </c>
      <c r="BD19" s="8">
        <v>17509960</v>
      </c>
    </row>
    <row r="20" spans="1:56">
      <c r="A20" s="1" t="s">
        <v>355</v>
      </c>
      <c r="B20" s="8">
        <v>1035400.08</v>
      </c>
      <c r="C20" s="8">
        <v>958872.55</v>
      </c>
      <c r="D20" s="8">
        <v>892657.92839999998</v>
      </c>
      <c r="E20" s="8">
        <v>1003572.3</v>
      </c>
      <c r="F20" s="8">
        <v>985864.2</v>
      </c>
      <c r="G20" s="7">
        <v>496250.67</v>
      </c>
      <c r="H20" s="7">
        <v>552812.56000000006</v>
      </c>
      <c r="I20" s="7">
        <v>485347.71539999999</v>
      </c>
      <c r="J20" s="7">
        <v>516703.5</v>
      </c>
      <c r="K20" s="7">
        <v>393888.8</v>
      </c>
      <c r="L20" s="15">
        <v>850377.18</v>
      </c>
      <c r="M20" s="15">
        <v>351806.46</v>
      </c>
      <c r="N20" s="15">
        <v>342672.32400000002</v>
      </c>
      <c r="O20" s="15">
        <v>332875.46600000001</v>
      </c>
      <c r="P20" s="15">
        <v>340000</v>
      </c>
      <c r="Q20" s="5">
        <v>66000</v>
      </c>
      <c r="R20" s="5">
        <v>56000</v>
      </c>
      <c r="S20" s="5">
        <v>156000</v>
      </c>
      <c r="T20" s="5">
        <v>115483</v>
      </c>
      <c r="U20" s="5">
        <v>256000</v>
      </c>
      <c r="V20" s="4">
        <v>258000</v>
      </c>
      <c r="W20" s="4">
        <v>43000</v>
      </c>
      <c r="X20" s="4">
        <v>153000</v>
      </c>
      <c r="Y20" s="4">
        <v>150000</v>
      </c>
      <c r="Z20" s="4">
        <v>166000</v>
      </c>
      <c r="AA20" s="8">
        <v>3185714</v>
      </c>
      <c r="AB20" s="8">
        <v>2108976</v>
      </c>
      <c r="AC20" s="8">
        <v>2091799</v>
      </c>
      <c r="AD20" s="8">
        <v>1965784</v>
      </c>
      <c r="AE20" s="8">
        <v>2848502</v>
      </c>
      <c r="AF20" s="7">
        <v>3224167.9</v>
      </c>
      <c r="AG20" s="7">
        <v>3607075.32</v>
      </c>
      <c r="AH20" s="7">
        <v>4097618</v>
      </c>
      <c r="AI20" s="7">
        <v>4867973</v>
      </c>
      <c r="AJ20" s="7">
        <v>4170863</v>
      </c>
      <c r="AK20" s="6">
        <v>1007175.4</v>
      </c>
      <c r="AL20" s="6">
        <v>774147.2</v>
      </c>
      <c r="AM20" s="6">
        <v>1122841.3999999999</v>
      </c>
      <c r="AN20" s="6">
        <v>508230.5</v>
      </c>
      <c r="AO20" s="6">
        <v>348937</v>
      </c>
      <c r="AP20" s="5">
        <v>234100</v>
      </c>
      <c r="AQ20" s="5">
        <v>146800</v>
      </c>
      <c r="AR20" s="5">
        <v>150200</v>
      </c>
      <c r="AS20" s="5">
        <v>160800</v>
      </c>
      <c r="AT20" s="5">
        <v>190900</v>
      </c>
      <c r="AU20" s="4">
        <v>974000</v>
      </c>
      <c r="AV20" s="4">
        <v>1085500</v>
      </c>
      <c r="AW20" s="4">
        <v>870600</v>
      </c>
      <c r="AX20" s="4">
        <v>751900</v>
      </c>
      <c r="AY20" s="4">
        <v>768300</v>
      </c>
      <c r="AZ20" s="8">
        <v>2853700</v>
      </c>
      <c r="BA20" s="8">
        <v>3905300</v>
      </c>
      <c r="BB20" s="8">
        <v>4524800</v>
      </c>
      <c r="BC20" s="8">
        <v>4777700</v>
      </c>
      <c r="BD20" s="8">
        <v>4377400</v>
      </c>
    </row>
    <row r="21" spans="1:56">
      <c r="A21" s="1" t="s">
        <v>256</v>
      </c>
      <c r="B21" s="8">
        <v>235043.31</v>
      </c>
      <c r="C21" s="8">
        <v>173316.66</v>
      </c>
      <c r="D21" s="8">
        <v>293713.44349999999</v>
      </c>
      <c r="E21" s="8">
        <v>359123.89500000002</v>
      </c>
      <c r="F21" s="8">
        <v>341611.93800000002</v>
      </c>
      <c r="G21" s="7">
        <v>164869.65</v>
      </c>
      <c r="H21" s="7">
        <v>173334.46</v>
      </c>
      <c r="I21" s="7">
        <v>183082.74840000001</v>
      </c>
      <c r="J21" s="7">
        <v>218234.33689999999</v>
      </c>
      <c r="K21" s="7">
        <v>116424.03049999999</v>
      </c>
      <c r="L21" s="15">
        <v>442859.75</v>
      </c>
      <c r="M21" s="15">
        <v>175529.98</v>
      </c>
      <c r="N21" s="15">
        <v>147884.41399999999</v>
      </c>
      <c r="O21" s="15">
        <v>132385.245</v>
      </c>
      <c r="P21" s="15">
        <v>123100</v>
      </c>
      <c r="Q21" s="5">
        <v>19000</v>
      </c>
      <c r="R21" s="5">
        <v>12000</v>
      </c>
      <c r="S21" s="5">
        <v>70790</v>
      </c>
      <c r="T21" s="5">
        <v>46537</v>
      </c>
      <c r="U21" s="5">
        <v>130810</v>
      </c>
      <c r="V21" s="4">
        <v>130000</v>
      </c>
      <c r="W21" s="4">
        <v>10000</v>
      </c>
      <c r="X21" s="4">
        <v>59400</v>
      </c>
      <c r="Y21" s="4">
        <v>55400</v>
      </c>
      <c r="Z21" s="4">
        <v>63100</v>
      </c>
      <c r="AA21" s="8">
        <v>1951326</v>
      </c>
      <c r="AB21" s="8">
        <v>834769</v>
      </c>
      <c r="AC21" s="8">
        <v>807588</v>
      </c>
      <c r="AD21" s="8">
        <v>754737</v>
      </c>
      <c r="AE21" s="8">
        <v>1372757</v>
      </c>
      <c r="AF21" s="7">
        <v>592051.11</v>
      </c>
      <c r="AG21" s="7">
        <v>720136.88</v>
      </c>
      <c r="AH21" s="7">
        <v>511510.58500000002</v>
      </c>
      <c r="AI21" s="7">
        <v>765638.89300000004</v>
      </c>
      <c r="AJ21" s="7">
        <v>531053.92700000003</v>
      </c>
      <c r="AK21" s="6">
        <v>777708.59</v>
      </c>
      <c r="AL21" s="6">
        <v>525883</v>
      </c>
      <c r="AM21" s="6">
        <v>621101.59</v>
      </c>
      <c r="AN21" s="6">
        <v>343373.5</v>
      </c>
      <c r="AO21" s="6">
        <v>203120</v>
      </c>
      <c r="AP21" s="5">
        <v>88033</v>
      </c>
      <c r="AQ21" s="5">
        <v>49663.5</v>
      </c>
      <c r="AR21" s="5">
        <v>48452</v>
      </c>
      <c r="AS21" s="5">
        <v>56932</v>
      </c>
      <c r="AT21" s="5">
        <v>69793.100000000006</v>
      </c>
      <c r="AU21" s="4">
        <v>323564</v>
      </c>
      <c r="AV21" s="4">
        <v>337656</v>
      </c>
      <c r="AW21" s="4">
        <v>287504</v>
      </c>
      <c r="AX21" s="4">
        <v>247545</v>
      </c>
      <c r="AY21" s="4">
        <v>236545</v>
      </c>
      <c r="AZ21" s="8">
        <v>1220228</v>
      </c>
      <c r="BA21" s="8">
        <v>1680432</v>
      </c>
      <c r="BB21" s="8">
        <v>1950257</v>
      </c>
      <c r="BC21" s="8">
        <v>2050547</v>
      </c>
      <c r="BD21" s="8">
        <v>1860738</v>
      </c>
    </row>
    <row r="22" spans="1:56">
      <c r="A22" s="1" t="s">
        <v>342</v>
      </c>
      <c r="B22" s="8">
        <v>75.39</v>
      </c>
      <c r="C22" s="8">
        <v>79.33</v>
      </c>
      <c r="D22" s="8">
        <v>71.922643399999998</v>
      </c>
      <c r="E22" s="8"/>
      <c r="F22" s="8">
        <v>72.81071</v>
      </c>
      <c r="G22" s="7">
        <v>38.450000000000003</v>
      </c>
      <c r="H22" s="7">
        <v>38.71</v>
      </c>
      <c r="I22" s="7">
        <v>46.159720800000002</v>
      </c>
      <c r="J22" s="7">
        <v>40.853430500000002</v>
      </c>
      <c r="K22" s="7">
        <v>45.676866199999999</v>
      </c>
      <c r="L22" s="15">
        <v>57.92</v>
      </c>
      <c r="M22" s="15">
        <v>59.89</v>
      </c>
      <c r="N22" s="15">
        <v>59.96</v>
      </c>
      <c r="O22" s="15"/>
      <c r="P22" s="15">
        <v>75.099999999999994</v>
      </c>
      <c r="Q22" s="5">
        <v>27</v>
      </c>
      <c r="R22" s="5">
        <v>30</v>
      </c>
      <c r="S22" s="5">
        <v>32</v>
      </c>
      <c r="T22" s="5">
        <v>32.549999999999997</v>
      </c>
      <c r="U22" s="5">
        <v>32</v>
      </c>
      <c r="V22" s="4">
        <v>33</v>
      </c>
      <c r="W22" s="4">
        <v>22</v>
      </c>
      <c r="X22" s="4">
        <v>32.9</v>
      </c>
      <c r="Y22" s="4">
        <v>31.86</v>
      </c>
      <c r="Z22" s="4">
        <v>37.409999999999997</v>
      </c>
      <c r="AA22" s="8">
        <v>13</v>
      </c>
      <c r="AB22" s="8">
        <v>13.5</v>
      </c>
      <c r="AC22" s="8">
        <v>14</v>
      </c>
      <c r="AD22" s="8">
        <v>13.5</v>
      </c>
      <c r="AE22" s="8">
        <v>12.6</v>
      </c>
      <c r="AF22" s="7">
        <v>16.55</v>
      </c>
      <c r="AG22" s="7">
        <v>2.81</v>
      </c>
      <c r="AH22" s="7">
        <v>2.5545124000000001</v>
      </c>
      <c r="AI22" s="7">
        <v>2.8433918</v>
      </c>
      <c r="AJ22" s="7">
        <v>2.832649</v>
      </c>
      <c r="AK22" s="6">
        <v>6.9</v>
      </c>
      <c r="AL22" s="6">
        <v>8.16</v>
      </c>
      <c r="AM22" s="6">
        <v>7.73</v>
      </c>
      <c r="AN22" s="6">
        <v>8.08</v>
      </c>
      <c r="AO22" s="6">
        <v>7.55</v>
      </c>
      <c r="AP22" s="5">
        <v>0.40600000000000003</v>
      </c>
      <c r="AQ22" s="5"/>
      <c r="AR22" s="5">
        <v>0.15390000000000001</v>
      </c>
      <c r="AS22" s="5">
        <v>0.2356</v>
      </c>
      <c r="AT22" s="5"/>
      <c r="AU22" s="4">
        <v>7.1699999999999997E-4</v>
      </c>
      <c r="AV22" s="4"/>
      <c r="AW22" s="4">
        <v>0.35899999999999999</v>
      </c>
      <c r="AX22" s="4">
        <v>0.37</v>
      </c>
      <c r="AY22" s="4"/>
      <c r="AZ22" s="8">
        <v>0.21729999999999999</v>
      </c>
      <c r="BA22" s="8">
        <v>0.34899999999999998</v>
      </c>
      <c r="BB22" s="8">
        <v>0.29199999999999998</v>
      </c>
      <c r="BC22" s="8">
        <v>0.41899999999999998</v>
      </c>
      <c r="BD22" s="8"/>
    </row>
    <row r="23" spans="1:56">
      <c r="A23" s="1" t="s">
        <v>314</v>
      </c>
      <c r="B23" s="8">
        <v>75669992.370000005</v>
      </c>
      <c r="C23" s="8">
        <v>63470164.43</v>
      </c>
      <c r="D23" s="8">
        <v>50270894.82773</v>
      </c>
      <c r="E23" s="8">
        <v>44123025.646822199</v>
      </c>
      <c r="F23" s="8">
        <v>42849966.682839997</v>
      </c>
      <c r="G23" s="7">
        <v>31344653.559999999</v>
      </c>
      <c r="H23" s="7">
        <v>30775765.350000001</v>
      </c>
      <c r="I23" s="7">
        <v>33490250.8260516</v>
      </c>
      <c r="J23" s="7">
        <v>28472878.7714721</v>
      </c>
      <c r="K23" s="7">
        <v>31339889.620077599</v>
      </c>
      <c r="L23" s="15">
        <v>29137566.52</v>
      </c>
      <c r="M23" s="15">
        <v>28954361.949999999</v>
      </c>
      <c r="N23" s="15">
        <v>30533313.335000001</v>
      </c>
      <c r="O23" s="15">
        <v>39313334.103</v>
      </c>
      <c r="P23" s="15">
        <v>45000048</v>
      </c>
      <c r="Q23" s="5">
        <v>12000000</v>
      </c>
      <c r="R23" s="5">
        <v>16000000</v>
      </c>
      <c r="S23" s="5">
        <v>16000007.6</v>
      </c>
      <c r="T23" s="5">
        <v>20631533</v>
      </c>
      <c r="U23" s="5">
        <v>21000008.100000001</v>
      </c>
      <c r="V23" s="4">
        <v>36000000</v>
      </c>
      <c r="W23" s="4">
        <v>23000000</v>
      </c>
      <c r="X23" s="4">
        <v>32000015</v>
      </c>
      <c r="Y23" s="4">
        <v>30000015</v>
      </c>
      <c r="Z23" s="4">
        <v>36000014</v>
      </c>
      <c r="AA23" s="8">
        <v>20415689</v>
      </c>
      <c r="AB23" s="8">
        <v>21254868</v>
      </c>
      <c r="AC23" s="8">
        <v>21135748</v>
      </c>
      <c r="AD23" s="8">
        <v>18234477</v>
      </c>
      <c r="AE23" s="8">
        <v>16604504</v>
      </c>
      <c r="AF23" s="7">
        <v>60498612.200000003</v>
      </c>
      <c r="AG23" s="7">
        <v>61024762.409999996</v>
      </c>
      <c r="AH23" s="7">
        <v>51741378.917769998</v>
      </c>
      <c r="AI23" s="7">
        <v>60680890.471259102</v>
      </c>
      <c r="AJ23" s="7">
        <v>46065105.631184302</v>
      </c>
      <c r="AK23" s="6">
        <v>21169404.120000001</v>
      </c>
      <c r="AL23" s="6">
        <v>23791560.170000002</v>
      </c>
      <c r="AM23" s="6">
        <v>22794284.120000001</v>
      </c>
      <c r="AN23" s="6">
        <v>28382400.140000001</v>
      </c>
      <c r="AO23" s="6">
        <v>21839425.199999999</v>
      </c>
      <c r="AP23" s="5">
        <v>21500010.399999999</v>
      </c>
      <c r="AQ23" s="5">
        <v>22800003.629999999</v>
      </c>
      <c r="AR23" s="5">
        <v>24400002.890000001</v>
      </c>
      <c r="AS23" s="5">
        <v>31400000</v>
      </c>
      <c r="AT23" s="5">
        <v>28700003.390000001</v>
      </c>
      <c r="AU23" s="4">
        <v>29300005.66</v>
      </c>
      <c r="AV23" s="4">
        <v>33900006.619999997</v>
      </c>
      <c r="AW23" s="4">
        <v>35500004.869999997</v>
      </c>
      <c r="AX23" s="4">
        <v>37100005.310000002</v>
      </c>
      <c r="AY23" s="4">
        <v>33100005.260000002</v>
      </c>
      <c r="AZ23" s="8">
        <v>11800002.6</v>
      </c>
      <c r="BA23" s="8">
        <v>16200004.630000001</v>
      </c>
      <c r="BB23" s="8">
        <v>21500003.260000002</v>
      </c>
      <c r="BC23" s="8">
        <v>20200006.170000002</v>
      </c>
      <c r="BD23" s="8">
        <v>19200007.440000001</v>
      </c>
    </row>
    <row r="24" spans="1:56">
      <c r="A24" s="1" t="s">
        <v>315</v>
      </c>
      <c r="B24" s="8">
        <v>351645.2</v>
      </c>
      <c r="C24" s="8">
        <v>700184.14</v>
      </c>
      <c r="D24" s="8">
        <v>142426.18651965199</v>
      </c>
      <c r="E24" s="8">
        <v>475882.90108074801</v>
      </c>
      <c r="F24" s="8">
        <v>230147.001225238</v>
      </c>
      <c r="G24" s="7">
        <v>360654.05</v>
      </c>
      <c r="H24" s="7">
        <v>361779.72</v>
      </c>
      <c r="I24" s="7">
        <v>40076.854261053697</v>
      </c>
      <c r="J24" s="7">
        <v>90683.270243213206</v>
      </c>
      <c r="K24" s="7">
        <v>161190.40025318801</v>
      </c>
      <c r="L24" s="15">
        <v>321475.71999999997</v>
      </c>
      <c r="M24" s="15">
        <v>382552.62</v>
      </c>
      <c r="N24" s="15">
        <v>406375.53</v>
      </c>
      <c r="O24" s="15">
        <v>505173.33</v>
      </c>
      <c r="P24" s="15">
        <v>540000</v>
      </c>
      <c r="Q24" s="5">
        <v>310000</v>
      </c>
      <c r="R24" s="5">
        <v>640000</v>
      </c>
      <c r="S24" s="5">
        <v>300000</v>
      </c>
      <c r="T24" s="5">
        <v>449367</v>
      </c>
      <c r="U24" s="5">
        <v>180000</v>
      </c>
      <c r="V24" s="4">
        <v>370000</v>
      </c>
      <c r="W24" s="4">
        <v>240000</v>
      </c>
      <c r="X24" s="4">
        <v>330000</v>
      </c>
      <c r="Y24" s="4">
        <v>300000</v>
      </c>
      <c r="Z24" s="4">
        <v>370000</v>
      </c>
      <c r="AA24" s="8">
        <v>28203</v>
      </c>
      <c r="AB24" s="8">
        <v>29378</v>
      </c>
      <c r="AC24" s="8">
        <v>30269</v>
      </c>
      <c r="AD24" s="8">
        <v>29362</v>
      </c>
      <c r="AE24" s="8">
        <v>27543</v>
      </c>
      <c r="AF24" s="7">
        <v>30712.18</v>
      </c>
      <c r="AG24" s="7">
        <v>29597.96</v>
      </c>
      <c r="AH24" s="7">
        <v>30283.070135375099</v>
      </c>
      <c r="AI24" s="7">
        <v>32640.970146206299</v>
      </c>
      <c r="AJ24" s="7">
        <v>30264.020419914501</v>
      </c>
      <c r="AK24" s="6">
        <v>13795</v>
      </c>
      <c r="AL24" s="6">
        <v>16318</v>
      </c>
      <c r="AM24" s="6">
        <v>15462</v>
      </c>
      <c r="AN24" s="6">
        <v>16157</v>
      </c>
      <c r="AO24" s="6">
        <v>15098</v>
      </c>
      <c r="AP24" s="5">
        <v>227000.00002460001</v>
      </c>
      <c r="AQ24" s="5">
        <v>240000.00002460001</v>
      </c>
      <c r="AR24" s="5">
        <v>257000.00001439999</v>
      </c>
      <c r="AS24" s="5">
        <v>331000</v>
      </c>
      <c r="AT24" s="5">
        <v>302000.00002500002</v>
      </c>
      <c r="AU24" s="4">
        <v>309000.0000462</v>
      </c>
      <c r="AV24" s="4">
        <v>357000.00007339998</v>
      </c>
      <c r="AW24" s="4">
        <v>374000.00004209997</v>
      </c>
      <c r="AX24" s="4">
        <v>287000.0000616</v>
      </c>
      <c r="AY24" s="4">
        <v>271000.00003960001</v>
      </c>
      <c r="AZ24" s="8">
        <v>130000.0000267</v>
      </c>
      <c r="BA24" s="8">
        <v>171000.00004109999</v>
      </c>
      <c r="BB24" s="8">
        <v>226000.0000537</v>
      </c>
      <c r="BC24" s="8">
        <v>213000.000042</v>
      </c>
      <c r="BD24" s="8">
        <v>202000.00004799999</v>
      </c>
    </row>
    <row r="25" spans="1:56">
      <c r="A25" s="1" t="s">
        <v>316</v>
      </c>
      <c r="B25" s="8">
        <v>226568.49</v>
      </c>
      <c r="C25" s="8">
        <v>238321.82</v>
      </c>
      <c r="D25" s="8">
        <v>216114.09700000001</v>
      </c>
      <c r="E25" s="8">
        <v>210634.9</v>
      </c>
      <c r="F25" s="8">
        <v>219493.13500000001</v>
      </c>
      <c r="G25" s="7"/>
      <c r="H25" s="7">
        <v>117688.14</v>
      </c>
      <c r="I25" s="7">
        <v>4507.9907160000002</v>
      </c>
      <c r="J25" s="7">
        <v>2096.3631999999998</v>
      </c>
      <c r="K25" s="7">
        <v>1602.5401999999999</v>
      </c>
      <c r="L25" s="15">
        <v>174798.8</v>
      </c>
      <c r="M25" s="15">
        <v>181109.68</v>
      </c>
      <c r="N25" s="15">
        <v>182619.02600000001</v>
      </c>
      <c r="O25" s="15">
        <v>211886.288</v>
      </c>
      <c r="P25" s="15">
        <v>223700</v>
      </c>
      <c r="Q25" s="5"/>
      <c r="R25" s="5">
        <v>89180</v>
      </c>
      <c r="S25" s="5">
        <v>95870</v>
      </c>
      <c r="T25" s="5">
        <v>98914</v>
      </c>
      <c r="U25" s="5">
        <v>96830</v>
      </c>
      <c r="V25" s="4">
        <v>99062</v>
      </c>
      <c r="W25" s="4">
        <v>66097</v>
      </c>
      <c r="X25" s="4">
        <v>100200</v>
      </c>
      <c r="Y25" s="4">
        <v>97200</v>
      </c>
      <c r="Z25" s="4">
        <v>113100</v>
      </c>
      <c r="AA25" s="8">
        <v>15310</v>
      </c>
      <c r="AB25" s="8">
        <v>15905</v>
      </c>
      <c r="AC25" s="8">
        <v>17319</v>
      </c>
      <c r="AD25" s="8">
        <v>16328</v>
      </c>
      <c r="AE25" s="8">
        <v>17113</v>
      </c>
      <c r="AF25" s="7">
        <v>387663.42</v>
      </c>
      <c r="AG25" s="7">
        <v>373009.79</v>
      </c>
      <c r="AH25" s="7">
        <v>381707.02899999998</v>
      </c>
      <c r="AI25" s="7">
        <v>403272.83500000002</v>
      </c>
      <c r="AJ25" s="7">
        <v>371443.08860000002</v>
      </c>
      <c r="AK25" s="6">
        <v>172440.83</v>
      </c>
      <c r="AL25" s="6">
        <v>203995.3</v>
      </c>
      <c r="AM25" s="6">
        <v>193287.75</v>
      </c>
      <c r="AN25" s="6">
        <v>201979.3</v>
      </c>
      <c r="AO25" s="6">
        <v>188737.6</v>
      </c>
      <c r="AP25" s="5">
        <v>93940</v>
      </c>
      <c r="AQ25" s="5">
        <v>90329</v>
      </c>
      <c r="AR25" s="5">
        <v>85990</v>
      </c>
      <c r="AS25" s="5">
        <v>118000</v>
      </c>
      <c r="AT25" s="5">
        <v>110293</v>
      </c>
      <c r="AU25" s="4">
        <v>92691</v>
      </c>
      <c r="AV25" s="4">
        <v>96953</v>
      </c>
      <c r="AW25" s="4">
        <v>100424</v>
      </c>
      <c r="AX25" s="4">
        <v>96634</v>
      </c>
      <c r="AY25" s="4">
        <v>93586</v>
      </c>
      <c r="AZ25" s="8">
        <v>53665</v>
      </c>
      <c r="BA25" s="8">
        <v>75579</v>
      </c>
      <c r="BB25" s="8">
        <v>82100</v>
      </c>
      <c r="BC25" s="8">
        <v>85726</v>
      </c>
      <c r="BD25" s="8">
        <v>81619</v>
      </c>
    </row>
    <row r="26" spans="1:56">
      <c r="A26" s="1" t="s">
        <v>317</v>
      </c>
      <c r="B26" s="8">
        <v>145.22999999999999</v>
      </c>
      <c r="C26" s="8">
        <v>1.94</v>
      </c>
      <c r="D26" s="8">
        <v>137.71281300000001</v>
      </c>
      <c r="E26" s="8">
        <v>134.49969999999999</v>
      </c>
      <c r="F26" s="8">
        <v>142.1112</v>
      </c>
      <c r="G26" s="7"/>
      <c r="H26" s="7"/>
      <c r="I26" s="7">
        <v>87.973213999999999</v>
      </c>
      <c r="J26" s="7">
        <v>78.945592000000005</v>
      </c>
      <c r="K26" s="7">
        <v>87.206391999999994</v>
      </c>
      <c r="L26" s="15">
        <v>111.77</v>
      </c>
      <c r="M26" s="15">
        <v>115.95</v>
      </c>
      <c r="N26" s="15">
        <v>116.381</v>
      </c>
      <c r="O26" s="15">
        <v>0.161</v>
      </c>
      <c r="P26" s="15">
        <v>140</v>
      </c>
      <c r="Q26" s="5"/>
      <c r="R26" s="5"/>
      <c r="S26" s="5"/>
      <c r="T26" s="5"/>
      <c r="U26" s="5"/>
      <c r="V26" s="4"/>
      <c r="W26" s="4"/>
      <c r="X26" s="4">
        <v>63.6</v>
      </c>
      <c r="Y26" s="4">
        <v>60.6</v>
      </c>
      <c r="Z26" s="4"/>
      <c r="AA26" s="8">
        <v>58</v>
      </c>
      <c r="AB26" s="8">
        <v>60</v>
      </c>
      <c r="AC26" s="8">
        <v>63</v>
      </c>
      <c r="AD26" s="8">
        <v>60</v>
      </c>
      <c r="AE26" s="8">
        <v>56</v>
      </c>
      <c r="AF26" s="7"/>
      <c r="AG26" s="7">
        <v>66.989999999999995</v>
      </c>
      <c r="AH26" s="7"/>
      <c r="AI26" s="7"/>
      <c r="AJ26" s="7">
        <v>2.4018709</v>
      </c>
      <c r="AK26" s="6"/>
      <c r="AL26" s="6"/>
      <c r="AM26" s="6"/>
      <c r="AN26" s="6"/>
      <c r="AO26" s="6"/>
      <c r="AP26" s="5">
        <v>60.44</v>
      </c>
      <c r="AQ26" s="5">
        <v>58.79</v>
      </c>
      <c r="AR26" s="5">
        <v>56.13</v>
      </c>
      <c r="AS26" s="5">
        <v>74.900000000000006</v>
      </c>
      <c r="AT26" s="5">
        <v>70.92</v>
      </c>
      <c r="AU26" s="4"/>
      <c r="AV26" s="4"/>
      <c r="AW26" s="4"/>
      <c r="AX26" s="4"/>
      <c r="AY26" s="4"/>
      <c r="AZ26" s="8"/>
      <c r="BA26" s="8"/>
      <c r="BB26" s="8"/>
      <c r="BC26" s="8"/>
      <c r="BD26" s="8"/>
    </row>
    <row r="27" spans="1:56">
      <c r="A27" s="1" t="s">
        <v>318</v>
      </c>
      <c r="B27" s="8">
        <v>418.13</v>
      </c>
      <c r="C27" s="8">
        <v>533.41999999999996</v>
      </c>
      <c r="D27" s="8">
        <v>369.74114400000002</v>
      </c>
      <c r="E27" s="8">
        <v>497.33730000000003</v>
      </c>
      <c r="F27" s="8">
        <v>396.7937</v>
      </c>
      <c r="G27" s="7">
        <v>217.3</v>
      </c>
      <c r="H27" s="7">
        <v>367.3</v>
      </c>
      <c r="I27" s="7">
        <v>292.32688899999999</v>
      </c>
      <c r="J27" s="7">
        <v>269.35028</v>
      </c>
      <c r="K27" s="7">
        <v>194.5641</v>
      </c>
      <c r="L27" s="15">
        <v>304.68</v>
      </c>
      <c r="M27" s="15">
        <v>218.29</v>
      </c>
      <c r="N27" s="15">
        <v>223.29499999999999</v>
      </c>
      <c r="O27" s="15">
        <v>15957.63</v>
      </c>
      <c r="P27" s="15">
        <v>314</v>
      </c>
      <c r="Q27" s="5">
        <v>120</v>
      </c>
      <c r="R27" s="5">
        <v>55</v>
      </c>
      <c r="S27" s="5">
        <v>131.6</v>
      </c>
      <c r="T27" s="5">
        <v>140</v>
      </c>
      <c r="U27" s="5">
        <v>221.6</v>
      </c>
      <c r="V27" s="4">
        <v>130</v>
      </c>
      <c r="W27" s="4">
        <v>48</v>
      </c>
      <c r="X27" s="4">
        <v>152.6</v>
      </c>
      <c r="Y27" s="4">
        <v>124.5</v>
      </c>
      <c r="Z27" s="4">
        <v>138</v>
      </c>
      <c r="AA27" s="8">
        <v>1220</v>
      </c>
      <c r="AB27" s="8">
        <v>1269</v>
      </c>
      <c r="AC27" s="8">
        <v>1317</v>
      </c>
      <c r="AD27" s="8">
        <v>1261</v>
      </c>
      <c r="AE27" s="8">
        <v>1193</v>
      </c>
      <c r="AF27" s="7">
        <v>9514.7999999999993</v>
      </c>
      <c r="AG27" s="7">
        <v>5417.1</v>
      </c>
      <c r="AH27" s="7">
        <v>3835.8337000000001</v>
      </c>
      <c r="AI27" s="7">
        <v>1642.2487000000001</v>
      </c>
      <c r="AJ27" s="7">
        <v>1365.0545999999999</v>
      </c>
      <c r="AK27" s="6">
        <v>345</v>
      </c>
      <c r="AL27" s="6">
        <v>351</v>
      </c>
      <c r="AM27" s="6">
        <v>348</v>
      </c>
      <c r="AN27" s="6">
        <v>372</v>
      </c>
      <c r="AO27" s="6">
        <v>361</v>
      </c>
      <c r="AP27" s="5">
        <v>127.55</v>
      </c>
      <c r="AQ27" s="5">
        <v>87.69</v>
      </c>
      <c r="AR27" s="5">
        <v>87.44</v>
      </c>
      <c r="AS27" s="5">
        <v>151</v>
      </c>
      <c r="AT27" s="5">
        <v>148.12</v>
      </c>
      <c r="AU27" s="4">
        <v>227.09</v>
      </c>
      <c r="AV27" s="4">
        <v>246.67</v>
      </c>
      <c r="AW27" s="4">
        <v>223.03</v>
      </c>
      <c r="AX27" s="4">
        <v>265.92</v>
      </c>
      <c r="AY27" s="4">
        <v>262.49</v>
      </c>
      <c r="AZ27" s="8">
        <v>417.42</v>
      </c>
      <c r="BA27" s="8">
        <v>608.02</v>
      </c>
      <c r="BB27" s="8">
        <v>674.25</v>
      </c>
      <c r="BC27" s="8">
        <v>712.95</v>
      </c>
      <c r="BD27" s="8">
        <v>654.79999999999995</v>
      </c>
    </row>
    <row r="28" spans="1:56">
      <c r="A28" s="9"/>
      <c r="B28" s="10"/>
      <c r="C28" s="10"/>
      <c r="D28" s="10"/>
      <c r="E28" s="10"/>
      <c r="F28" s="10"/>
      <c r="G28" s="9"/>
      <c r="H28" s="9"/>
      <c r="I28" s="9"/>
      <c r="J28" s="9"/>
      <c r="K28" s="9"/>
      <c r="L28" s="16"/>
      <c r="M28" s="16"/>
      <c r="N28" s="16"/>
      <c r="O28" s="16"/>
      <c r="P28" s="16"/>
      <c r="Q28" s="9"/>
      <c r="R28" s="9"/>
      <c r="S28" s="9"/>
      <c r="T28" s="9"/>
      <c r="U28" s="9"/>
      <c r="V28" s="9"/>
      <c r="W28" s="9"/>
      <c r="X28" s="9"/>
      <c r="Y28" s="9"/>
      <c r="Z28" s="9"/>
      <c r="AA28" s="10"/>
      <c r="AB28" s="10"/>
      <c r="AC28" s="10"/>
      <c r="AD28" s="10"/>
      <c r="AE28" s="10"/>
      <c r="AF28" s="9"/>
      <c r="AG28" s="9"/>
      <c r="AH28" s="9"/>
      <c r="AI28" s="9"/>
      <c r="AJ28" s="9"/>
      <c r="AK28" s="10"/>
      <c r="AL28" s="16"/>
      <c r="AM28" s="16"/>
      <c r="AN28" s="16"/>
      <c r="AO28" s="16"/>
      <c r="AP28" s="9"/>
      <c r="AQ28" s="9"/>
      <c r="AR28" s="9"/>
      <c r="AS28" s="9"/>
      <c r="AT28" s="9"/>
      <c r="AU28" s="11"/>
      <c r="AV28" s="11"/>
      <c r="AW28" s="11"/>
      <c r="AX28" s="11"/>
      <c r="AY28" s="11"/>
      <c r="AZ28" s="11"/>
      <c r="BA28" s="11"/>
      <c r="BB28" s="11"/>
      <c r="BC28" s="11"/>
      <c r="BD28" s="11"/>
    </row>
    <row r="29" spans="1:56">
      <c r="A29" s="1" t="s">
        <v>340</v>
      </c>
      <c r="B29" s="8">
        <f t="shared" ref="B29:AG29" si="0">SUM(B3:B27)</f>
        <v>132022747.47000001</v>
      </c>
      <c r="C29" s="8">
        <f t="shared" si="0"/>
        <v>111175013.79999998</v>
      </c>
      <c r="D29" s="8">
        <f t="shared" si="0"/>
        <v>87160961.558917835</v>
      </c>
      <c r="E29" s="8">
        <f t="shared" si="0"/>
        <v>82093785.763991535</v>
      </c>
      <c r="F29" s="8">
        <f t="shared" si="0"/>
        <v>78241357.652105942</v>
      </c>
      <c r="G29" s="7">
        <f t="shared" si="0"/>
        <v>51448343.399999991</v>
      </c>
      <c r="H29" s="7">
        <f t="shared" si="0"/>
        <v>51076415.5</v>
      </c>
      <c r="I29" s="7">
        <f t="shared" si="0"/>
        <v>55062181.124840833</v>
      </c>
      <c r="J29" s="7">
        <f t="shared" si="0"/>
        <v>48033654.151298426</v>
      </c>
      <c r="K29" s="7">
        <f t="shared" si="0"/>
        <v>55293398.579316385</v>
      </c>
      <c r="L29" s="15">
        <f t="shared" si="0"/>
        <v>54177924.620000005</v>
      </c>
      <c r="M29" s="15">
        <f t="shared" si="0"/>
        <v>51053464.160000004</v>
      </c>
      <c r="N29" s="15">
        <f t="shared" si="0"/>
        <v>53180778.569000006</v>
      </c>
      <c r="O29" s="15">
        <f t="shared" si="0"/>
        <v>65238616.309000008</v>
      </c>
      <c r="P29" s="15">
        <f t="shared" si="0"/>
        <v>72589797.237000003</v>
      </c>
      <c r="Q29" s="5">
        <f t="shared" si="0"/>
        <v>34416841.5</v>
      </c>
      <c r="R29" s="5">
        <f t="shared" si="0"/>
        <v>38930603.899999999</v>
      </c>
      <c r="S29" s="5">
        <f t="shared" si="0"/>
        <v>38930315.109999999</v>
      </c>
      <c r="T29" s="5">
        <f t="shared" si="0"/>
        <v>43075177.879999995</v>
      </c>
      <c r="U29" s="5">
        <f t="shared" si="0"/>
        <v>44201060.789999999</v>
      </c>
      <c r="V29" s="4">
        <f t="shared" si="0"/>
        <v>63888483</v>
      </c>
      <c r="W29" s="4">
        <f t="shared" si="0"/>
        <v>43303276</v>
      </c>
      <c r="X29" s="4">
        <f t="shared" si="0"/>
        <v>57677800.600000001</v>
      </c>
      <c r="Y29" s="4">
        <f t="shared" si="0"/>
        <v>54455649.663999997</v>
      </c>
      <c r="Z29" s="4">
        <f t="shared" si="0"/>
        <v>65217544.817200005</v>
      </c>
      <c r="AA29" s="8">
        <f t="shared" si="0"/>
        <v>54848279.269999996</v>
      </c>
      <c r="AB29" s="8">
        <f t="shared" si="0"/>
        <v>55733473.140000001</v>
      </c>
      <c r="AC29" s="8">
        <f t="shared" si="0"/>
        <v>56953960.930000007</v>
      </c>
      <c r="AD29" s="8">
        <f t="shared" si="0"/>
        <v>52676421.799999997</v>
      </c>
      <c r="AE29" s="8">
        <f t="shared" si="0"/>
        <v>49816498.5</v>
      </c>
      <c r="AF29" s="7">
        <f t="shared" si="0"/>
        <v>99705604.319999993</v>
      </c>
      <c r="AG29" s="7">
        <f t="shared" si="0"/>
        <v>97818984.219999984</v>
      </c>
      <c r="AH29" s="7">
        <f t="shared" ref="AH29:BD29" si="1">SUM(AH3:AH27)</f>
        <v>90028309.820159763</v>
      </c>
      <c r="AI29" s="7">
        <f t="shared" si="1"/>
        <v>103514831.8822041</v>
      </c>
      <c r="AJ29" s="7">
        <f t="shared" si="1"/>
        <v>84496594.218725815</v>
      </c>
      <c r="AK29" s="6">
        <f t="shared" si="1"/>
        <v>41316557.839999996</v>
      </c>
      <c r="AL29" s="6">
        <f t="shared" si="1"/>
        <v>46852610.829999998</v>
      </c>
      <c r="AM29" s="6">
        <f t="shared" si="1"/>
        <v>45160237.489999995</v>
      </c>
      <c r="AN29" s="6">
        <f t="shared" si="1"/>
        <v>50819444.919999994</v>
      </c>
      <c r="AO29" s="6">
        <f t="shared" si="1"/>
        <v>42898323.350000001</v>
      </c>
      <c r="AP29" s="5">
        <f t="shared" si="1"/>
        <v>51714267.755284593</v>
      </c>
      <c r="AQ29" s="5">
        <f t="shared" si="1"/>
        <v>55000284.986374594</v>
      </c>
      <c r="AR29" s="5">
        <f t="shared" si="1"/>
        <v>55345432.912834406</v>
      </c>
      <c r="AS29" s="5">
        <f t="shared" si="1"/>
        <v>75448492.154180005</v>
      </c>
      <c r="AT29" s="5">
        <f t="shared" si="1"/>
        <v>66329765.297364995</v>
      </c>
      <c r="AU29" s="4">
        <f t="shared" si="1"/>
        <v>50500156.71109321</v>
      </c>
      <c r="AV29" s="4">
        <f t="shared" si="1"/>
        <v>56181152.867323399</v>
      </c>
      <c r="AW29" s="4">
        <f t="shared" si="1"/>
        <v>58549881.179072104</v>
      </c>
      <c r="AX29" s="4">
        <f t="shared" si="1"/>
        <v>77880815.707331613</v>
      </c>
      <c r="AY29" s="4">
        <f t="shared" si="1"/>
        <v>68968209.687999606</v>
      </c>
      <c r="AZ29" s="8">
        <f t="shared" si="1"/>
        <v>29306678.675606702</v>
      </c>
      <c r="BA29" s="8">
        <f t="shared" si="1"/>
        <v>39338613.945901103</v>
      </c>
      <c r="BB29" s="8">
        <f t="shared" si="1"/>
        <v>49125145.408233695</v>
      </c>
      <c r="BC29" s="8">
        <f t="shared" si="1"/>
        <v>50304600.742532007</v>
      </c>
      <c r="BD29" s="8">
        <f t="shared" si="1"/>
        <v>45197643.072847992</v>
      </c>
    </row>
    <row r="30" spans="1:56">
      <c r="A30" s="25" t="s">
        <v>339</v>
      </c>
      <c r="B30" s="41"/>
      <c r="C30" s="30">
        <f>(C29-B29)/B29</f>
        <v>-0.15791016373702824</v>
      </c>
      <c r="D30" s="30">
        <f>(D29-C29)/C29</f>
        <v>-0.21600224205308038</v>
      </c>
      <c r="E30" s="30">
        <f>(E29-D29)/D29</f>
        <v>-5.8135840912001212E-2</v>
      </c>
      <c r="F30" s="30">
        <f>(F29-E29)/E29</f>
        <v>-4.6927158688488298E-2</v>
      </c>
      <c r="G30" s="37"/>
      <c r="H30" s="30">
        <f>(H29-G29)/G29</f>
        <v>-7.2291521052161058E-3</v>
      </c>
      <c r="I30" s="30">
        <f>(I29-H29)/H29</f>
        <v>7.8035343432446488E-2</v>
      </c>
      <c r="J30" s="30">
        <f>(J29-I29)/I29</f>
        <v>-0.12764708607541062</v>
      </c>
      <c r="K30" s="30">
        <f>(K29-J29)/J29</f>
        <v>0.15113870798067769</v>
      </c>
      <c r="L30" s="37"/>
      <c r="M30" s="30">
        <f>(M29-L29)/L29</f>
        <v>-5.7670360795743614E-2</v>
      </c>
      <c r="N30" s="30">
        <f>(N29-M29)/M29</f>
        <v>4.166836558500836E-2</v>
      </c>
      <c r="O30" s="37">
        <f>(O29-N29)/N29</f>
        <v>0.22673300512807318</v>
      </c>
      <c r="P30" s="37">
        <f>(P29-O29)/O29</f>
        <v>0.11268143538148374</v>
      </c>
      <c r="Q30" s="37"/>
      <c r="R30" s="37">
        <f>(R29-Q29)/Q29</f>
        <v>0.13114981512757348</v>
      </c>
      <c r="S30" s="30">
        <f>(S29-R29)/R29</f>
        <v>-7.418071416023062E-6</v>
      </c>
      <c r="T30" s="37">
        <f>(T29-S29)/S29</f>
        <v>0.10646877011625597</v>
      </c>
      <c r="U30" s="37">
        <f>(U29-T29)/T29</f>
        <v>2.6137626480301931E-2</v>
      </c>
      <c r="V30" s="37"/>
      <c r="W30" s="37">
        <f>(W29-V29)/V29</f>
        <v>-0.32220528698419715</v>
      </c>
      <c r="X30" s="30">
        <f>(X29-W29)/W29</f>
        <v>0.33195004922953175</v>
      </c>
      <c r="Y30" s="37">
        <f>(Y29-X29)/X29</f>
        <v>-5.5864663743783675E-2</v>
      </c>
      <c r="Z30" s="37">
        <f>(Z29-Y29)/Y29</f>
        <v>0.19762678839757875</v>
      </c>
      <c r="AA30" s="41"/>
      <c r="AB30" s="30">
        <f>(AB29-AA29)/AA29</f>
        <v>1.6138954253104042E-2</v>
      </c>
      <c r="AC30" s="30">
        <f>(AC29-AB29)/AB29</f>
        <v>2.189864943342389E-2</v>
      </c>
      <c r="AD30" s="30">
        <f>(AD29-AC29)/AC29</f>
        <v>-7.5105208841530338E-2</v>
      </c>
      <c r="AE30" s="30">
        <f>(AE29-AD29)/AD29</f>
        <v>-5.4292284902312728E-2</v>
      </c>
      <c r="AF30" s="42"/>
      <c r="AG30" s="30">
        <f>(AG29-AF29)/AF29</f>
        <v>-1.8921906274646298E-2</v>
      </c>
      <c r="AH30" s="30">
        <f>(AH29-AG29)/AG29</f>
        <v>-7.9643787573162581E-2</v>
      </c>
      <c r="AI30" s="37">
        <f>(AI29-AH29)/AH29</f>
        <v>0.14980312402826362</v>
      </c>
      <c r="AJ30" s="37">
        <f>(AJ29-AI29)/AI29</f>
        <v>-0.18372476018818548</v>
      </c>
      <c r="AK30" s="32"/>
      <c r="AL30" s="30">
        <f>(AL29-AK29)/AK29</f>
        <v>0.13399114736127307</v>
      </c>
      <c r="AM30" s="30">
        <f>(AM29-AL29)/AL29</f>
        <v>-3.6121217366959772E-2</v>
      </c>
      <c r="AN30" s="37">
        <f>(AN29-AM29)/AM29</f>
        <v>0.12531394307333171</v>
      </c>
      <c r="AO30" s="37">
        <f>(AO29-AN29)/AN29</f>
        <v>-0.15586792776799172</v>
      </c>
      <c r="AP30" s="30"/>
      <c r="AQ30" s="30">
        <f>(AQ29-AP29)/AP29</f>
        <v>6.3541791728341915E-2</v>
      </c>
      <c r="AR30" s="30">
        <f>(AR29-AP29)/AP29</f>
        <v>7.0215925220728878E-2</v>
      </c>
      <c r="AS30" s="30">
        <f>(AS29-AR29)/AR29</f>
        <v>0.363228873338233</v>
      </c>
      <c r="AT30" s="30">
        <f>(AT29-AS29)/AS29</f>
        <v>-0.12086029284960088</v>
      </c>
      <c r="AU30" s="37"/>
      <c r="AV30" s="37">
        <f>(AV29-AU29)/AU29</f>
        <v>0.11249462429850762</v>
      </c>
      <c r="AW30" s="37">
        <f>(AW29-AV29)/AV29</f>
        <v>4.2162330085013751E-2</v>
      </c>
      <c r="AX30" s="37">
        <f>(AX29-AW29)/AW29</f>
        <v>0.3301618062919161</v>
      </c>
      <c r="AY30" s="37">
        <f>(AY29-AX29)/AX29</f>
        <v>-0.11443904302215704</v>
      </c>
      <c r="AZ30" s="37"/>
      <c r="BA30" s="37">
        <f>(BA29-AZ29)/AZ29</f>
        <v>0.34230884302302206</v>
      </c>
      <c r="BB30" s="37">
        <f>(BB29-BA29)/BA29</f>
        <v>0.24877672293668349</v>
      </c>
      <c r="BC30" s="37">
        <f>(BC29-BB29)/BB29</f>
        <v>2.4009197825206403E-2</v>
      </c>
      <c r="BD30" s="37">
        <f>(BD29-BC29)/BC29</f>
        <v>-0.10152068785561669</v>
      </c>
    </row>
    <row r="31" spans="1:56" s="27" customFormat="1">
      <c r="A31" s="11"/>
      <c r="B31" s="14"/>
      <c r="C31" s="14"/>
      <c r="D31" s="14"/>
      <c r="E31" s="14"/>
      <c r="F31" s="14"/>
      <c r="G31" s="14"/>
      <c r="H31" s="14"/>
      <c r="I31" s="14"/>
      <c r="J31" s="14"/>
      <c r="K31" s="14"/>
      <c r="L31" s="26"/>
      <c r="M31" s="26"/>
      <c r="N31" s="26"/>
      <c r="O31" s="26"/>
      <c r="P31" s="26"/>
      <c r="Q31" s="14"/>
      <c r="R31" s="14"/>
      <c r="S31" s="14"/>
      <c r="T31" s="88"/>
      <c r="U31" s="14"/>
      <c r="V31" s="14"/>
      <c r="W31" s="14"/>
      <c r="X31" s="14"/>
      <c r="Y31" s="14"/>
      <c r="Z31" s="14"/>
      <c r="AA31" s="14"/>
      <c r="AB31" s="14"/>
      <c r="AC31" s="14"/>
      <c r="AD31" s="14"/>
      <c r="AE31" s="14"/>
      <c r="AF31" s="14"/>
      <c r="AG31" s="14"/>
      <c r="AH31" s="14"/>
      <c r="AI31" s="14"/>
      <c r="AJ31" s="14"/>
      <c r="AK31" s="14"/>
      <c r="AL31" s="14"/>
      <c r="AM31" s="26"/>
      <c r="AN31" s="26"/>
      <c r="AO31" s="26"/>
      <c r="AP31" s="14"/>
      <c r="AQ31" s="14"/>
      <c r="AR31" s="14"/>
      <c r="AS31" s="14"/>
      <c r="AT31" s="14"/>
      <c r="AU31" s="14"/>
      <c r="AV31" s="14"/>
      <c r="AW31" s="14"/>
      <c r="AX31" s="14"/>
      <c r="AY31" s="14"/>
      <c r="AZ31" s="11"/>
      <c r="BA31" s="11"/>
      <c r="BB31" s="11"/>
      <c r="BC31" s="11"/>
      <c r="BD31" s="11"/>
    </row>
    <row r="32" spans="1:56">
      <c r="A32" s="25" t="s">
        <v>329</v>
      </c>
      <c r="B32" s="13">
        <v>2640</v>
      </c>
      <c r="C32" s="31"/>
      <c r="D32" s="31"/>
      <c r="E32" s="31"/>
      <c r="F32" s="31"/>
      <c r="G32" s="13">
        <v>2000</v>
      </c>
      <c r="H32" s="31"/>
      <c r="I32" s="31"/>
      <c r="J32" s="31"/>
      <c r="K32" s="31"/>
      <c r="L32" s="13">
        <v>2880</v>
      </c>
      <c r="M32" s="31"/>
      <c r="N32" s="31"/>
      <c r="O32" s="31"/>
      <c r="P32" s="31"/>
      <c r="Q32" s="13">
        <v>1320</v>
      </c>
      <c r="R32" s="31"/>
      <c r="S32" s="31"/>
      <c r="T32" s="31"/>
      <c r="U32" s="31"/>
      <c r="V32" s="13">
        <v>1400</v>
      </c>
      <c r="W32" s="31"/>
      <c r="X32" s="31"/>
      <c r="Y32" s="31"/>
      <c r="Z32" s="31"/>
      <c r="AA32" s="2">
        <v>1480</v>
      </c>
      <c r="AB32" s="31"/>
      <c r="AC32" s="34"/>
      <c r="AD32" s="34"/>
      <c r="AE32" s="34"/>
      <c r="AF32" s="2">
        <v>2210</v>
      </c>
      <c r="AG32" s="31"/>
      <c r="AH32" s="34"/>
      <c r="AI32" s="34"/>
      <c r="AJ32" s="34"/>
      <c r="AK32" s="12">
        <v>953</v>
      </c>
      <c r="AL32" s="31"/>
      <c r="AM32" s="35"/>
      <c r="AN32" s="35"/>
      <c r="AO32" s="35"/>
      <c r="AP32" s="31">
        <v>1680</v>
      </c>
      <c r="AQ32" s="31"/>
      <c r="AR32" s="31"/>
      <c r="AS32" s="31"/>
      <c r="AT32" s="31"/>
      <c r="AU32" s="35">
        <v>1445</v>
      </c>
      <c r="AV32" s="35"/>
      <c r="AW32" s="35"/>
      <c r="AX32" s="35"/>
      <c r="AY32" s="35"/>
      <c r="AZ32" s="35">
        <v>1400</v>
      </c>
      <c r="BA32" s="35"/>
      <c r="BB32" s="35"/>
      <c r="BC32" s="35"/>
      <c r="BD32" s="35"/>
    </row>
    <row r="33" spans="1:56">
      <c r="A33" s="33" t="s">
        <v>337</v>
      </c>
      <c r="B33" s="32">
        <v>12253123</v>
      </c>
      <c r="C33" s="32">
        <v>15912788</v>
      </c>
      <c r="D33" s="32">
        <v>14148670</v>
      </c>
      <c r="E33" s="32">
        <v>13705014</v>
      </c>
      <c r="F33" s="13">
        <v>14071088</v>
      </c>
      <c r="G33" s="13">
        <v>6514993</v>
      </c>
      <c r="H33" s="32">
        <v>7585578</v>
      </c>
      <c r="I33" s="32">
        <v>8816100</v>
      </c>
      <c r="J33" s="32">
        <v>7799843</v>
      </c>
      <c r="K33" s="13">
        <v>8487697</v>
      </c>
      <c r="L33" s="13">
        <v>12289095</v>
      </c>
      <c r="M33" s="32">
        <v>12913436</v>
      </c>
      <c r="N33" s="32">
        <v>12895988</v>
      </c>
      <c r="O33" s="32">
        <v>14898414</v>
      </c>
      <c r="P33" s="13">
        <v>15443593</v>
      </c>
      <c r="Q33" s="13">
        <v>6020229</v>
      </c>
      <c r="R33" s="32">
        <v>3402450</v>
      </c>
      <c r="S33" s="32">
        <v>6903384</v>
      </c>
      <c r="T33" s="32">
        <v>6966897</v>
      </c>
      <c r="U33" s="13">
        <v>7848071</v>
      </c>
      <c r="V33" s="13">
        <v>5432906</v>
      </c>
      <c r="W33" s="32">
        <v>6322955</v>
      </c>
      <c r="X33" s="32">
        <v>6576290</v>
      </c>
      <c r="Y33" s="32">
        <v>6823827</v>
      </c>
      <c r="Z33" s="13">
        <v>5916404</v>
      </c>
      <c r="AA33" s="13">
        <v>14318960</v>
      </c>
      <c r="AB33" s="32">
        <v>15306758</v>
      </c>
      <c r="AC33" s="13">
        <v>14813624</v>
      </c>
      <c r="AD33" s="13">
        <v>13671954</v>
      </c>
      <c r="AE33" s="13">
        <v>13302360</v>
      </c>
      <c r="AF33" s="13">
        <v>18508708</v>
      </c>
      <c r="AG33" s="32">
        <v>18141716</v>
      </c>
      <c r="AH33" s="13">
        <v>18710989</v>
      </c>
      <c r="AI33" s="13">
        <v>19861938</v>
      </c>
      <c r="AJ33" s="13">
        <v>18544718</v>
      </c>
      <c r="AK33" s="13">
        <v>9755875</v>
      </c>
      <c r="AL33" s="32">
        <v>9647046</v>
      </c>
      <c r="AM33" s="13">
        <v>9650105</v>
      </c>
      <c r="AN33" s="13">
        <v>10131496</v>
      </c>
      <c r="AO33" s="13">
        <v>9560299</v>
      </c>
      <c r="AP33" s="32">
        <v>6301561</v>
      </c>
      <c r="AQ33" s="32">
        <v>6583245</v>
      </c>
      <c r="AR33" s="32">
        <v>6393361</v>
      </c>
      <c r="AS33" s="32">
        <v>8502292</v>
      </c>
      <c r="AT33" s="32">
        <v>7868001</v>
      </c>
      <c r="AU33" s="13">
        <v>7396349</v>
      </c>
      <c r="AV33" s="13">
        <v>7687987</v>
      </c>
      <c r="AW33" s="13">
        <v>7960764</v>
      </c>
      <c r="AX33" s="13">
        <v>7627813</v>
      </c>
      <c r="AY33" s="13">
        <v>7448923</v>
      </c>
      <c r="AZ33" s="13">
        <v>6690964</v>
      </c>
      <c r="BA33" s="13">
        <v>9060958</v>
      </c>
      <c r="BB33" s="13">
        <v>10674877</v>
      </c>
      <c r="BC33" s="13">
        <v>10437422</v>
      </c>
      <c r="BD33" s="13">
        <v>10231395</v>
      </c>
    </row>
    <row r="34" spans="1:56">
      <c r="A34" s="25" t="s">
        <v>336</v>
      </c>
      <c r="B34" s="13">
        <v>50275548</v>
      </c>
      <c r="C34" s="13">
        <v>64493748</v>
      </c>
      <c r="D34" s="13">
        <v>57400488</v>
      </c>
      <c r="E34" s="13">
        <v>55964880</v>
      </c>
      <c r="F34" s="13">
        <v>57455186</v>
      </c>
      <c r="G34" s="13">
        <v>24864251</v>
      </c>
      <c r="H34" s="13">
        <v>28639532</v>
      </c>
      <c r="I34" s="13">
        <v>34236128</v>
      </c>
      <c r="J34" s="13">
        <v>30667257</v>
      </c>
      <c r="K34" s="13">
        <v>33269876</v>
      </c>
      <c r="L34" s="13">
        <v>51539324</v>
      </c>
      <c r="M34" s="13">
        <v>52673634</v>
      </c>
      <c r="N34" s="13">
        <v>53976488</v>
      </c>
      <c r="O34" s="13">
        <v>61870118</v>
      </c>
      <c r="P34" s="13">
        <v>64634548</v>
      </c>
      <c r="Q34" s="13">
        <v>24972675</v>
      </c>
      <c r="R34" s="13">
        <v>14153978</v>
      </c>
      <c r="S34" s="13">
        <v>29270573</v>
      </c>
      <c r="T34" s="13">
        <v>29025803</v>
      </c>
      <c r="U34" s="13">
        <v>28253057</v>
      </c>
      <c r="V34" s="13">
        <v>22617530</v>
      </c>
      <c r="W34" s="13">
        <v>26133104</v>
      </c>
      <c r="X34" s="13">
        <v>27207372</v>
      </c>
      <c r="Y34" s="13">
        <v>28311455</v>
      </c>
      <c r="Z34" s="13">
        <v>24820121</v>
      </c>
      <c r="AA34" s="13">
        <v>40512852</v>
      </c>
      <c r="AB34" s="13">
        <v>41717196</v>
      </c>
      <c r="AC34" s="13">
        <v>41305814</v>
      </c>
      <c r="AD34" s="13">
        <v>36860112</v>
      </c>
      <c r="AE34" s="13">
        <v>36478944</v>
      </c>
      <c r="AF34" s="13">
        <v>58415084</v>
      </c>
      <c r="AG34" s="13">
        <v>56575968</v>
      </c>
      <c r="AH34" s="13">
        <v>57187037</v>
      </c>
      <c r="AI34" s="13">
        <v>61026883</v>
      </c>
      <c r="AJ34" s="13">
        <v>57454359</v>
      </c>
      <c r="AK34" s="13">
        <v>31039276</v>
      </c>
      <c r="AL34" s="13">
        <v>30425411</v>
      </c>
      <c r="AM34" s="13">
        <v>30860120</v>
      </c>
      <c r="AN34" s="13">
        <v>31933714</v>
      </c>
      <c r="AO34" s="13">
        <v>30397766</v>
      </c>
      <c r="AP34" s="13">
        <v>23336871</v>
      </c>
      <c r="AQ34" s="13">
        <v>24841222</v>
      </c>
      <c r="AR34" s="13">
        <v>23985396</v>
      </c>
      <c r="AS34" s="13">
        <v>32309449</v>
      </c>
      <c r="AT34" s="13">
        <v>30329899</v>
      </c>
      <c r="AU34" s="13">
        <v>31516125</v>
      </c>
      <c r="AV34" s="13">
        <v>32721704</v>
      </c>
      <c r="AW34" s="13">
        <v>33362101</v>
      </c>
      <c r="AX34" s="13">
        <v>31695761</v>
      </c>
      <c r="AY34" s="13">
        <v>30683675</v>
      </c>
      <c r="AZ34" s="13">
        <v>27422475</v>
      </c>
      <c r="BA34" s="13">
        <v>37432441</v>
      </c>
      <c r="BB34" s="13">
        <v>44319711</v>
      </c>
      <c r="BC34" s="13">
        <v>43557325</v>
      </c>
      <c r="BD34" s="13">
        <v>42164258</v>
      </c>
    </row>
    <row r="35" spans="1:56">
      <c r="A35" s="33" t="s">
        <v>338</v>
      </c>
      <c r="B35" s="36"/>
      <c r="C35" s="38">
        <f t="shared" ref="C35:D35" si="2">(C34-B34)/B34</f>
        <v>0.28280547036503711</v>
      </c>
      <c r="D35" s="38">
        <f t="shared" si="2"/>
        <v>-0.10998368399988166</v>
      </c>
      <c r="E35" s="38">
        <f>(E34-D34)/D34</f>
        <v>-2.501037970269521E-2</v>
      </c>
      <c r="F35" s="38">
        <f>(F34-E34)/E34</f>
        <v>2.6629307522860766E-2</v>
      </c>
      <c r="G35" s="36"/>
      <c r="H35" s="38">
        <f t="shared" ref="H35:I35" si="3">(H34-G34)/G34</f>
        <v>0.15183570178727684</v>
      </c>
      <c r="I35" s="38">
        <f t="shared" si="3"/>
        <v>0.19541506474337639</v>
      </c>
      <c r="J35" s="38">
        <f>(J34-I34)/I34</f>
        <v>-0.10424283376905238</v>
      </c>
      <c r="K35" s="38">
        <f>(K34-J34)/J34</f>
        <v>8.4866377191804274E-2</v>
      </c>
      <c r="L35" s="40"/>
      <c r="M35" s="38">
        <f t="shared" ref="M35:N35" si="4">(M34-L34)/L34</f>
        <v>2.2008631700330412E-2</v>
      </c>
      <c r="N35" s="38">
        <f t="shared" si="4"/>
        <v>2.4734462027055131E-2</v>
      </c>
      <c r="O35" s="38">
        <f>(O34-N34)/N34</f>
        <v>0.14624200818697208</v>
      </c>
      <c r="P35" s="38">
        <f>(P34-O34)/O34</f>
        <v>4.4681181956045403E-2</v>
      </c>
      <c r="Q35" s="36"/>
      <c r="R35" s="38">
        <f t="shared" ref="R35:S35" si="5">(R34-Q34)/Q34</f>
        <v>-0.43322139098034151</v>
      </c>
      <c r="S35" s="38">
        <f t="shared" si="5"/>
        <v>1.0680103501644556</v>
      </c>
      <c r="T35" s="38">
        <f>(T34-S34)/S34</f>
        <v>-8.3623234844087263E-3</v>
      </c>
      <c r="U35" s="38">
        <f>(U34-T34)/T34</f>
        <v>-2.6622725993144788E-2</v>
      </c>
      <c r="V35" s="36"/>
      <c r="W35" s="38">
        <f t="shared" ref="W35:X35" si="6">(W34-V34)/V34</f>
        <v>0.15543580576658902</v>
      </c>
      <c r="X35" s="38">
        <f t="shared" si="6"/>
        <v>4.1107554617316029E-2</v>
      </c>
      <c r="Y35" s="38">
        <f>(Y34-X34)/X34</f>
        <v>4.0580288313035159E-2</v>
      </c>
      <c r="Z35" s="38">
        <f>(Z34-Y34)/Y34</f>
        <v>-0.12331877679900238</v>
      </c>
      <c r="AA35" s="36"/>
      <c r="AB35" s="38">
        <f t="shared" ref="AB35:AC35" si="7">(AB34-AA34)/AA34</f>
        <v>2.9727455376382782E-2</v>
      </c>
      <c r="AC35" s="38">
        <f t="shared" si="7"/>
        <v>-9.8612092720709223E-3</v>
      </c>
      <c r="AD35" s="38">
        <f>(AD34-AC34)/AC34</f>
        <v>-0.10762896477478934</v>
      </c>
      <c r="AE35" s="38">
        <f>(AE34-AD34)/AD34</f>
        <v>-1.0340934395424517E-2</v>
      </c>
      <c r="AF35" s="36"/>
      <c r="AG35" s="38">
        <f t="shared" ref="AG35:AH35" si="8">(AG34-AF34)/AF34</f>
        <v>-3.148358050807562E-2</v>
      </c>
      <c r="AH35" s="38">
        <f t="shared" si="8"/>
        <v>1.080085806044008E-2</v>
      </c>
      <c r="AI35" s="38">
        <f>(AI34-AH34)/AH34</f>
        <v>6.7145391708264238E-2</v>
      </c>
      <c r="AJ35" s="38">
        <f>(AJ34-AI34)/AI34</f>
        <v>-5.8540168273054353E-2</v>
      </c>
      <c r="AK35" s="36"/>
      <c r="AL35" s="38">
        <f t="shared" ref="AL35:AM35" si="9">(AL34-AK34)/AK34</f>
        <v>-1.9777039902605976E-2</v>
      </c>
      <c r="AM35" s="38">
        <f t="shared" si="9"/>
        <v>1.4287695242637807E-2</v>
      </c>
      <c r="AN35" s="38">
        <f>(AN34-AM34)/AM34</f>
        <v>3.4789041649870449E-2</v>
      </c>
      <c r="AO35" s="38">
        <f>(AO34-AN34)/AN34</f>
        <v>-4.8098007015406979E-2</v>
      </c>
      <c r="AP35" s="38"/>
      <c r="AQ35" s="38">
        <f>(AQ34-AP34)/AP34</f>
        <v>6.4462412291690696E-2</v>
      </c>
      <c r="AR35" s="38">
        <f>(AR34-AQ34)/AQ34</f>
        <v>-3.445184781972481E-2</v>
      </c>
      <c r="AS35" s="38">
        <f>(AS34-AR34)/AR34</f>
        <v>0.34704671959554056</v>
      </c>
      <c r="AT35" s="38">
        <f>(AT34-AS34)/AS34</f>
        <v>-6.1268454315020975E-2</v>
      </c>
      <c r="AU35" s="38"/>
      <c r="AV35" s="38">
        <f t="shared" ref="AV35:AW35" si="10">(AV34-AU34)/AU34</f>
        <v>3.8252767432544452E-2</v>
      </c>
      <c r="AW35" s="38">
        <f t="shared" si="10"/>
        <v>1.9571016228250217E-2</v>
      </c>
      <c r="AX35" s="38">
        <f>(AX34-AW34)/AW34</f>
        <v>-4.9947094159327673E-2</v>
      </c>
      <c r="AY35" s="38">
        <f>(AY34-AX34)/AX34</f>
        <v>-3.1931273080964988E-2</v>
      </c>
      <c r="AZ35" s="38"/>
      <c r="BA35" s="38">
        <f>(BA34-AZ34)/AZ34</f>
        <v>0.36502781021771374</v>
      </c>
      <c r="BB35" s="38">
        <f>(BB34-BA34)/BA34</f>
        <v>0.18399200842926594</v>
      </c>
      <c r="BC35" s="38">
        <f>(BC34-BB34)/BB34</f>
        <v>-1.7201962350341139E-2</v>
      </c>
      <c r="BD35" s="38">
        <f>(BD34-BC34)/BC34</f>
        <v>-3.1982381838186802E-2</v>
      </c>
    </row>
    <row r="36" spans="1:56">
      <c r="A36" s="33"/>
      <c r="B36" s="47"/>
      <c r="C36" s="46"/>
      <c r="D36" s="46"/>
      <c r="E36" s="46"/>
      <c r="F36" s="46"/>
      <c r="G36" s="47"/>
      <c r="H36" s="46"/>
      <c r="I36" s="46"/>
      <c r="J36" s="46"/>
      <c r="K36" s="46"/>
      <c r="L36" s="48"/>
      <c r="M36" s="46"/>
      <c r="N36" s="46"/>
      <c r="O36" s="46"/>
      <c r="P36" s="46"/>
      <c r="Q36" s="47"/>
      <c r="R36" s="46"/>
      <c r="S36" s="46"/>
      <c r="T36" s="46"/>
      <c r="U36" s="46"/>
      <c r="V36" s="47"/>
      <c r="W36" s="46"/>
      <c r="X36" s="46"/>
      <c r="Y36" s="46"/>
      <c r="Z36" s="46"/>
      <c r="AA36" s="47"/>
      <c r="AB36" s="46"/>
      <c r="AC36" s="46"/>
      <c r="AD36" s="46"/>
      <c r="AE36" s="46"/>
      <c r="AF36" s="47"/>
      <c r="AG36" s="46"/>
      <c r="AH36" s="46"/>
      <c r="AI36" s="46"/>
      <c r="AJ36" s="46"/>
      <c r="AK36" s="47"/>
      <c r="AL36" s="46"/>
      <c r="AM36" s="46"/>
      <c r="AN36" s="46"/>
      <c r="AO36" s="46"/>
      <c r="AP36" s="46"/>
      <c r="AQ36" s="46"/>
      <c r="AR36" s="46"/>
      <c r="AS36" s="46"/>
      <c r="AT36" s="46"/>
      <c r="AU36" s="46"/>
      <c r="AV36" s="46"/>
      <c r="AW36" s="46"/>
      <c r="AX36" s="46"/>
      <c r="AY36" s="46"/>
      <c r="AZ36" s="46"/>
      <c r="BA36" s="46"/>
      <c r="BB36" s="46"/>
      <c r="BC36" s="46"/>
      <c r="BD36" s="46"/>
    </row>
    <row r="37" spans="1:56">
      <c r="A37" s="33"/>
      <c r="B37" s="19" t="s">
        <v>330</v>
      </c>
      <c r="C37" s="19" t="s">
        <v>331</v>
      </c>
      <c r="D37" s="19" t="s">
        <v>332</v>
      </c>
      <c r="E37" s="19" t="s">
        <v>333</v>
      </c>
      <c r="F37" s="19" t="s">
        <v>349</v>
      </c>
      <c r="G37" s="47"/>
      <c r="H37" s="46"/>
      <c r="I37" s="46"/>
      <c r="J37" s="47"/>
      <c r="K37" s="46"/>
      <c r="L37" s="46"/>
      <c r="M37" s="46"/>
      <c r="N37" s="46"/>
      <c r="O37" s="46"/>
      <c r="P37" s="46"/>
      <c r="Q37" s="47"/>
      <c r="R37" s="46"/>
      <c r="S37" s="46"/>
      <c r="T37" s="46"/>
      <c r="U37" s="46"/>
      <c r="V37" s="47"/>
      <c r="W37" s="46"/>
      <c r="X37" s="46"/>
      <c r="Y37" s="46"/>
      <c r="Z37" s="46"/>
      <c r="AA37" s="47"/>
      <c r="AB37" s="46"/>
      <c r="AC37" s="46"/>
      <c r="AD37" s="46"/>
      <c r="AE37" s="46"/>
      <c r="AF37" s="47"/>
      <c r="AG37" s="46"/>
      <c r="AH37" s="46"/>
      <c r="AI37" s="46"/>
      <c r="AJ37" s="46"/>
      <c r="AK37" s="47"/>
      <c r="AL37" s="46"/>
      <c r="AM37" s="46"/>
      <c r="AN37" s="46"/>
      <c r="AO37" s="46"/>
      <c r="AP37" s="46"/>
      <c r="AQ37" s="46"/>
      <c r="AR37" s="46"/>
      <c r="AS37" s="46"/>
      <c r="AT37" s="46"/>
      <c r="AU37" s="46"/>
      <c r="AV37" s="46"/>
      <c r="AW37" s="46"/>
      <c r="AX37" s="46"/>
      <c r="AY37" s="46"/>
      <c r="AZ37" s="46"/>
      <c r="BA37" s="46"/>
      <c r="BB37" s="46"/>
      <c r="BC37" s="46"/>
      <c r="BD37" s="46"/>
    </row>
    <row r="38" spans="1:56">
      <c r="A38" s="52" t="s">
        <v>352</v>
      </c>
      <c r="B38" s="32">
        <f>B34+G34+L34+Q34+V34+AA34+AF34+AK34+AP34+AU34+AZ34</f>
        <v>386512011</v>
      </c>
      <c r="C38" s="32">
        <f t="shared" ref="C38:F38" si="11">C34+H34+M34+R34+W34+AB34+AG34+AL34+AQ34+AV34+BA34</f>
        <v>409807938</v>
      </c>
      <c r="D38" s="32">
        <f t="shared" si="11"/>
        <v>433111228</v>
      </c>
      <c r="E38" s="32">
        <f t="shared" si="11"/>
        <v>443222757</v>
      </c>
      <c r="F38" s="32">
        <f t="shared" si="11"/>
        <v>435941689</v>
      </c>
      <c r="G38" s="47"/>
      <c r="H38" s="47"/>
      <c r="I38" s="47"/>
      <c r="J38" s="46"/>
      <c r="K38" s="47"/>
      <c r="L38" s="46"/>
      <c r="M38" s="46"/>
      <c r="N38" s="48"/>
      <c r="O38" s="48"/>
      <c r="P38" s="48"/>
      <c r="Q38" s="47"/>
      <c r="R38" s="47"/>
      <c r="S38" s="47"/>
      <c r="T38" s="46"/>
      <c r="U38" s="46"/>
      <c r="V38" s="47"/>
      <c r="W38" s="47"/>
      <c r="X38" s="47"/>
      <c r="Y38" s="46"/>
      <c r="Z38" s="46"/>
      <c r="AA38" s="47"/>
      <c r="AB38" s="47"/>
      <c r="AC38" s="47"/>
      <c r="AD38" s="46"/>
      <c r="AE38" s="46"/>
      <c r="AF38" s="47"/>
      <c r="AG38" s="47"/>
      <c r="AH38" s="47"/>
      <c r="AI38" s="46"/>
      <c r="AJ38" s="46"/>
      <c r="AK38" s="47"/>
      <c r="AL38" s="47"/>
      <c r="AM38" s="49"/>
      <c r="AN38" s="46"/>
      <c r="AO38" s="46"/>
      <c r="AP38" s="47"/>
      <c r="AQ38" s="47"/>
      <c r="AR38" s="47"/>
      <c r="AS38" s="47"/>
      <c r="AT38" s="47"/>
      <c r="AU38" s="46"/>
      <c r="AV38" s="46"/>
      <c r="AW38" s="46"/>
      <c r="AX38" s="46"/>
      <c r="AY38" s="46"/>
      <c r="AZ38" s="46"/>
      <c r="BA38" s="46"/>
      <c r="BB38" s="46"/>
      <c r="BC38" s="46"/>
      <c r="BD38" s="46"/>
    </row>
    <row r="39" spans="1:56">
      <c r="A39" s="52" t="s">
        <v>353</v>
      </c>
      <c r="B39" s="13">
        <f>B33+G33+L33+Q33+V33+AA33+AF33+AK33+AP33+AU33+AZ33</f>
        <v>105482763</v>
      </c>
      <c r="C39" s="13">
        <f t="shared" ref="C39:F39" si="12">C33+H33+M33+R33+W33+AB33+AG33+AL33+AQ33+AV33+BA33</f>
        <v>112564917</v>
      </c>
      <c r="D39" s="13">
        <f t="shared" si="12"/>
        <v>117544152</v>
      </c>
      <c r="E39" s="13">
        <f t="shared" si="12"/>
        <v>120426910</v>
      </c>
      <c r="F39" s="13">
        <f t="shared" si="12"/>
        <v>118722549</v>
      </c>
      <c r="G39" s="47"/>
      <c r="H39" s="47"/>
      <c r="I39" s="47"/>
      <c r="J39" s="73"/>
      <c r="K39" s="47"/>
      <c r="L39" s="46"/>
      <c r="M39" s="46"/>
      <c r="N39" s="48"/>
      <c r="O39" s="48"/>
      <c r="P39" s="48"/>
      <c r="Q39" s="47"/>
      <c r="R39" s="47"/>
      <c r="S39" s="47"/>
      <c r="T39" s="46"/>
      <c r="U39" s="46"/>
      <c r="V39" s="47"/>
      <c r="W39" s="47"/>
      <c r="X39" s="47"/>
      <c r="Y39" s="46"/>
      <c r="Z39" s="46"/>
      <c r="AA39" s="47"/>
      <c r="AB39" s="47"/>
      <c r="AC39" s="47"/>
      <c r="AD39" s="46"/>
      <c r="AE39" s="46"/>
      <c r="AF39" s="47"/>
      <c r="AG39" s="47"/>
      <c r="AH39" s="47"/>
      <c r="AI39" s="46"/>
      <c r="AJ39" s="46"/>
      <c r="AK39" s="47"/>
      <c r="AL39" s="47"/>
      <c r="AM39" s="49"/>
      <c r="AN39" s="46"/>
      <c r="AO39" s="46"/>
      <c r="AP39" s="47"/>
      <c r="AQ39" s="47"/>
      <c r="AR39" s="47"/>
      <c r="AS39" s="47"/>
      <c r="AT39" s="47"/>
      <c r="AU39" s="46"/>
      <c r="AV39" s="46"/>
      <c r="AW39" s="46"/>
      <c r="AX39" s="46"/>
      <c r="AY39" s="46"/>
      <c r="AZ39" s="46"/>
      <c r="BA39" s="46"/>
      <c r="BB39" s="46"/>
      <c r="BC39" s="46"/>
      <c r="BD39" s="46"/>
    </row>
    <row r="40" spans="1:56">
      <c r="A40" s="3"/>
      <c r="I40" s="47"/>
      <c r="J40" s="73"/>
      <c r="K40" s="47"/>
      <c r="L40" s="46"/>
      <c r="M40" s="46"/>
      <c r="N40" s="48"/>
      <c r="O40" s="48"/>
      <c r="P40" s="48"/>
      <c r="Q40" s="47"/>
    </row>
    <row r="41" spans="1:56">
      <c r="I41" s="47"/>
      <c r="J41" s="73"/>
      <c r="K41" s="47"/>
      <c r="L41" s="48"/>
      <c r="M41" s="48"/>
      <c r="N41" s="46"/>
      <c r="O41" s="46"/>
      <c r="P41" s="46"/>
      <c r="Q41" s="47"/>
    </row>
    <row r="42" spans="1:56">
      <c r="A42" s="43" t="s">
        <v>323</v>
      </c>
      <c r="I42" s="47"/>
      <c r="J42" s="47"/>
      <c r="K42" s="47"/>
      <c r="L42" s="48"/>
      <c r="M42" s="48"/>
      <c r="N42" s="48"/>
      <c r="O42" s="48"/>
      <c r="P42" s="48"/>
      <c r="Q42" s="47"/>
    </row>
    <row r="43" spans="1:56">
      <c r="A43" s="18" t="s">
        <v>351</v>
      </c>
    </row>
    <row r="44" spans="1:56">
      <c r="A44" s="18" t="s">
        <v>122</v>
      </c>
    </row>
    <row r="45" spans="1:56">
      <c r="A45" s="18" t="s">
        <v>341</v>
      </c>
    </row>
    <row r="46" spans="1:56">
      <c r="A46" s="18" t="s">
        <v>350</v>
      </c>
    </row>
    <row r="47" spans="1:56">
      <c r="A47" s="18"/>
    </row>
  </sheetData>
  <phoneticPr fontId="8" type="noConversion"/>
  <pageMargins left="0.3" right="0.3" top="0.3" bottom="0.3" header="0"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L76"/>
  <sheetViews>
    <sheetView tabSelected="1" topLeftCell="A54" zoomScale="146" zoomScaleNormal="146" zoomScalePageLayoutView="146" workbookViewId="0">
      <selection activeCell="C75" sqref="C75"/>
    </sheetView>
  </sheetViews>
  <sheetFormatPr baseColWidth="10" defaultRowHeight="15"/>
  <cols>
    <col min="2" max="2" width="19" customWidth="1"/>
    <col min="3" max="4" width="7.83203125" customWidth="1"/>
    <col min="5" max="5" width="8" customWidth="1"/>
    <col min="6" max="6" width="8.1640625" customWidth="1"/>
  </cols>
  <sheetData>
    <row r="1" spans="2:6">
      <c r="B1" s="74"/>
      <c r="C1" s="74"/>
      <c r="D1" s="74"/>
      <c r="E1" s="74"/>
      <c r="F1" s="74"/>
    </row>
    <row r="2" spans="2:6">
      <c r="B2" s="74"/>
      <c r="C2" s="74"/>
      <c r="D2" s="74"/>
      <c r="E2" s="74"/>
      <c r="F2" s="74"/>
    </row>
    <row r="3" spans="2:6">
      <c r="B3" s="136" t="s">
        <v>170</v>
      </c>
      <c r="C3" s="81"/>
      <c r="D3" s="81"/>
      <c r="E3" s="82"/>
      <c r="F3" s="74"/>
    </row>
    <row r="4" spans="2:6">
      <c r="B4" s="78"/>
      <c r="C4" s="74"/>
      <c r="D4" s="74"/>
      <c r="E4" s="74"/>
      <c r="F4" s="74"/>
    </row>
    <row r="5" spans="2:6">
      <c r="B5" s="74"/>
      <c r="C5" s="50" t="s">
        <v>333</v>
      </c>
      <c r="D5" s="50" t="s">
        <v>349</v>
      </c>
      <c r="E5" s="50" t="s">
        <v>259</v>
      </c>
      <c r="F5" s="74"/>
    </row>
    <row r="6" spans="2:6">
      <c r="B6" s="53" t="s">
        <v>257</v>
      </c>
      <c r="C6" s="79">
        <v>202462.18668000001</v>
      </c>
      <c r="D6" s="79">
        <v>453261.4</v>
      </c>
      <c r="E6" s="75">
        <f>(D6-C6)/C6</f>
        <v>1.238745947737879</v>
      </c>
      <c r="F6" s="74"/>
    </row>
    <row r="7" spans="2:6">
      <c r="B7" s="53" t="s">
        <v>308</v>
      </c>
      <c r="C7" s="79">
        <v>330615</v>
      </c>
      <c r="D7" s="79">
        <v>878637.8</v>
      </c>
      <c r="E7" s="75">
        <f t="shared" ref="E7:E43" si="0">(D7-C7)/C7</f>
        <v>1.6575860139437111</v>
      </c>
      <c r="F7" s="74"/>
    </row>
    <row r="8" spans="2:6">
      <c r="B8" s="53" t="s">
        <v>312</v>
      </c>
      <c r="C8" s="79">
        <v>43.111240000000002</v>
      </c>
      <c r="D8" s="79">
        <v>199.82380000000001</v>
      </c>
      <c r="E8" s="75">
        <f t="shared" si="0"/>
        <v>3.6350742868913071</v>
      </c>
      <c r="F8" s="74"/>
    </row>
    <row r="9" spans="2:6">
      <c r="B9" s="53" t="s">
        <v>258</v>
      </c>
      <c r="C9" s="79">
        <v>17134459.967995699</v>
      </c>
      <c r="D9" s="79">
        <v>20771705.024</v>
      </c>
      <c r="E9" s="75">
        <f t="shared" si="0"/>
        <v>0.2122766088221085</v>
      </c>
      <c r="F9" s="74"/>
    </row>
    <row r="10" spans="2:6">
      <c r="B10" s="53" t="s">
        <v>314</v>
      </c>
      <c r="C10" s="79">
        <v>28472878.7714721</v>
      </c>
      <c r="D10" s="79">
        <v>31339889.620077599</v>
      </c>
      <c r="E10" s="75">
        <f t="shared" si="0"/>
        <v>0.10069269326844639</v>
      </c>
      <c r="F10" s="74"/>
    </row>
    <row r="11" spans="2:6">
      <c r="B11" s="53" t="s">
        <v>315</v>
      </c>
      <c r="C11" s="79">
        <v>90683.270243213206</v>
      </c>
      <c r="D11" s="79">
        <v>161190.40025318801</v>
      </c>
      <c r="E11" s="75">
        <f t="shared" si="0"/>
        <v>0.77750978566249496</v>
      </c>
      <c r="F11" s="74"/>
    </row>
    <row r="12" spans="2:6">
      <c r="B12" s="86"/>
      <c r="C12" s="87"/>
      <c r="D12" s="87"/>
      <c r="E12" s="83"/>
      <c r="F12" s="74"/>
    </row>
    <row r="13" spans="2:6">
      <c r="B13" s="74"/>
      <c r="C13" s="74"/>
      <c r="D13" s="74"/>
      <c r="F13" s="74"/>
    </row>
    <row r="14" spans="2:6">
      <c r="B14" s="136" t="s">
        <v>171</v>
      </c>
      <c r="C14" s="81"/>
      <c r="D14" s="81"/>
      <c r="E14" s="85"/>
      <c r="F14" s="74"/>
    </row>
    <row r="15" spans="2:6">
      <c r="B15" s="76"/>
      <c r="C15" s="74"/>
      <c r="D15" s="74"/>
      <c r="E15" s="84"/>
      <c r="F15" s="74"/>
    </row>
    <row r="16" spans="2:6">
      <c r="C16" s="50" t="s">
        <v>333</v>
      </c>
      <c r="D16" s="50" t="s">
        <v>349</v>
      </c>
      <c r="E16" s="50" t="s">
        <v>259</v>
      </c>
      <c r="F16" s="74"/>
    </row>
    <row r="17" spans="2:6">
      <c r="B17" s="80" t="s">
        <v>257</v>
      </c>
      <c r="C17" s="79">
        <v>220000</v>
      </c>
      <c r="D17" s="79">
        <v>320000</v>
      </c>
      <c r="E17" s="75">
        <f t="shared" si="0"/>
        <v>0.45454545454545453</v>
      </c>
      <c r="F17" s="74"/>
    </row>
    <row r="18" spans="2:6">
      <c r="B18" s="53" t="s">
        <v>308</v>
      </c>
      <c r="C18" s="79">
        <v>1800000</v>
      </c>
      <c r="D18" s="79">
        <v>2200000</v>
      </c>
      <c r="E18" s="75">
        <f t="shared" si="0"/>
        <v>0.22222222222222221</v>
      </c>
      <c r="F18" s="74"/>
    </row>
    <row r="19" spans="2:6">
      <c r="B19" s="53" t="s">
        <v>258</v>
      </c>
      <c r="C19" s="79">
        <v>21021000</v>
      </c>
      <c r="D19" s="79">
        <v>25019000</v>
      </c>
      <c r="E19" s="75">
        <f t="shared" si="0"/>
        <v>0.19019076161933304</v>
      </c>
      <c r="F19" s="74"/>
    </row>
    <row r="20" spans="2:6">
      <c r="B20" s="53" t="s">
        <v>314</v>
      </c>
      <c r="C20" s="79">
        <v>30000015</v>
      </c>
      <c r="D20" s="79">
        <v>36000014</v>
      </c>
      <c r="E20" s="75">
        <f t="shared" si="0"/>
        <v>0.19999986666673333</v>
      </c>
      <c r="F20" s="74"/>
    </row>
    <row r="21" spans="2:6">
      <c r="B21" s="53" t="s">
        <v>315</v>
      </c>
      <c r="C21" s="79">
        <v>300000</v>
      </c>
      <c r="D21" s="79">
        <v>370000</v>
      </c>
      <c r="E21" s="75">
        <f t="shared" si="0"/>
        <v>0.23333333333333334</v>
      </c>
      <c r="F21" s="74"/>
    </row>
    <row r="22" spans="2:6">
      <c r="B22" s="86"/>
      <c r="C22" s="87"/>
      <c r="D22" s="87"/>
      <c r="E22" s="83"/>
      <c r="F22" s="74"/>
    </row>
    <row r="23" spans="2:6">
      <c r="B23" s="74"/>
      <c r="C23" s="74"/>
      <c r="D23" s="74"/>
      <c r="F23" s="74"/>
    </row>
    <row r="24" spans="2:6">
      <c r="B24" s="136" t="s">
        <v>172</v>
      </c>
      <c r="C24" s="81"/>
      <c r="D24" s="81"/>
      <c r="E24" s="85"/>
      <c r="F24" s="74"/>
    </row>
    <row r="25" spans="2:6">
      <c r="B25" s="78"/>
      <c r="C25" s="74"/>
      <c r="D25" s="74"/>
      <c r="E25" s="84"/>
      <c r="F25" s="74"/>
    </row>
    <row r="26" spans="2:6">
      <c r="B26" s="76"/>
      <c r="C26" s="50" t="s">
        <v>333</v>
      </c>
      <c r="D26" s="50" t="s">
        <v>349</v>
      </c>
      <c r="E26" s="50" t="s">
        <v>259</v>
      </c>
      <c r="F26" s="74"/>
    </row>
    <row r="27" spans="2:6">
      <c r="B27" s="53" t="s">
        <v>308</v>
      </c>
      <c r="C27" s="79">
        <v>325244</v>
      </c>
      <c r="D27" s="79">
        <v>640000</v>
      </c>
      <c r="E27" s="75">
        <f t="shared" si="0"/>
        <v>0.9677534404939061</v>
      </c>
      <c r="F27" s="74"/>
    </row>
    <row r="28" spans="2:6">
      <c r="B28" s="77" t="s">
        <v>355</v>
      </c>
      <c r="C28" s="79">
        <v>115483</v>
      </c>
      <c r="D28" s="79">
        <v>256000</v>
      </c>
      <c r="E28" s="75">
        <f t="shared" si="0"/>
        <v>1.2167764952417239</v>
      </c>
      <c r="F28" s="74"/>
    </row>
    <row r="29" spans="2:6">
      <c r="B29" s="53" t="s">
        <v>256</v>
      </c>
      <c r="C29" s="79">
        <v>46537</v>
      </c>
      <c r="D29" s="79">
        <v>130810</v>
      </c>
      <c r="E29" s="75">
        <f t="shared" si="0"/>
        <v>1.8108816640522596</v>
      </c>
      <c r="F29" s="74"/>
    </row>
    <row r="30" spans="2:6">
      <c r="B30" s="74"/>
      <c r="C30" s="74"/>
      <c r="D30" s="74"/>
      <c r="E30" s="83"/>
      <c r="F30" s="74"/>
    </row>
    <row r="31" spans="2:6">
      <c r="B31" s="74"/>
      <c r="C31" s="74"/>
      <c r="D31" s="74"/>
      <c r="F31" s="74"/>
    </row>
    <row r="32" spans="2:6">
      <c r="B32" s="136" t="s">
        <v>173</v>
      </c>
      <c r="C32" s="81"/>
      <c r="D32" s="81"/>
      <c r="E32" s="82"/>
      <c r="F32" s="74"/>
    </row>
    <row r="33" spans="2:6">
      <c r="B33" s="76"/>
      <c r="C33" s="74"/>
      <c r="D33" s="74"/>
      <c r="E33" s="84"/>
      <c r="F33" s="74"/>
    </row>
    <row r="34" spans="2:6">
      <c r="B34" s="76"/>
      <c r="C34" s="50" t="s">
        <v>333</v>
      </c>
      <c r="D34" s="50" t="s">
        <v>349</v>
      </c>
      <c r="E34" s="50" t="s">
        <v>259</v>
      </c>
      <c r="F34" s="74"/>
    </row>
    <row r="35" spans="2:6">
      <c r="B35" s="77" t="s">
        <v>355</v>
      </c>
      <c r="C35" s="79">
        <v>1965784</v>
      </c>
      <c r="D35" s="79">
        <v>2848502</v>
      </c>
      <c r="E35" s="75">
        <f t="shared" si="0"/>
        <v>0.44904119679476484</v>
      </c>
      <c r="F35" s="74"/>
    </row>
    <row r="36" spans="2:6">
      <c r="B36" s="53" t="s">
        <v>256</v>
      </c>
      <c r="C36" s="79">
        <v>754737</v>
      </c>
      <c r="D36" s="79">
        <v>1372757</v>
      </c>
      <c r="E36" s="75">
        <f t="shared" si="0"/>
        <v>0.81885477987696376</v>
      </c>
      <c r="F36" s="74"/>
    </row>
    <row r="37" spans="2:6">
      <c r="B37" s="74"/>
      <c r="C37" s="74"/>
      <c r="D37" s="74"/>
      <c r="E37" s="83"/>
      <c r="F37" s="74"/>
    </row>
    <row r="38" spans="2:6">
      <c r="B38" s="74"/>
      <c r="C38" s="74"/>
      <c r="D38" s="74"/>
      <c r="F38" s="74"/>
    </row>
    <row r="39" spans="2:6">
      <c r="B39" s="136" t="s">
        <v>174</v>
      </c>
      <c r="C39" s="81"/>
      <c r="D39" s="81"/>
      <c r="E39" s="82"/>
      <c r="F39" s="74"/>
    </row>
    <row r="40" spans="2:6">
      <c r="B40" s="76"/>
      <c r="C40" s="74"/>
      <c r="D40" s="74"/>
      <c r="E40" s="84"/>
      <c r="F40" s="74"/>
    </row>
    <row r="41" spans="2:6">
      <c r="B41" s="76"/>
      <c r="C41" s="50" t="s">
        <v>333</v>
      </c>
      <c r="D41" s="50" t="s">
        <v>349</v>
      </c>
      <c r="E41" s="50" t="s">
        <v>259</v>
      </c>
      <c r="F41" s="74"/>
    </row>
    <row r="42" spans="2:6">
      <c r="B42" s="77" t="s">
        <v>355</v>
      </c>
      <c r="C42" s="79">
        <v>160800</v>
      </c>
      <c r="D42" s="79">
        <v>190900</v>
      </c>
      <c r="E42" s="75">
        <f t="shared" si="0"/>
        <v>0.18718905472636815</v>
      </c>
      <c r="F42" s="74"/>
    </row>
    <row r="43" spans="2:6">
      <c r="B43" s="53" t="s">
        <v>256</v>
      </c>
      <c r="C43" s="79">
        <v>56932</v>
      </c>
      <c r="D43" s="79">
        <v>69793.100000000006</v>
      </c>
      <c r="E43" s="75">
        <f t="shared" si="0"/>
        <v>0.22590283144804338</v>
      </c>
      <c r="F43" s="74"/>
    </row>
    <row r="44" spans="2:6">
      <c r="B44" s="74"/>
      <c r="C44" s="74"/>
      <c r="D44" s="74"/>
      <c r="E44" s="74"/>
      <c r="F44" s="74"/>
    </row>
    <row r="45" spans="2:6">
      <c r="B45" s="74"/>
      <c r="C45" s="74"/>
      <c r="D45" s="74"/>
      <c r="E45" s="74"/>
      <c r="F45" s="74"/>
    </row>
    <row r="46" spans="2:6">
      <c r="B46" s="74"/>
      <c r="C46" s="74"/>
      <c r="D46" s="74"/>
      <c r="E46" s="74"/>
      <c r="F46" s="74"/>
    </row>
    <row r="47" spans="2:6">
      <c r="B47" s="136" t="s">
        <v>172</v>
      </c>
      <c r="C47" s="81"/>
      <c r="D47" s="81"/>
      <c r="E47" s="85"/>
      <c r="F47" s="74"/>
    </row>
    <row r="48" spans="2:6">
      <c r="B48" s="78"/>
      <c r="C48" s="74"/>
      <c r="D48" s="74"/>
      <c r="E48" s="84"/>
      <c r="F48" s="74"/>
    </row>
    <row r="49" spans="2:12">
      <c r="B49" s="76"/>
      <c r="C49" s="21" t="s">
        <v>168</v>
      </c>
      <c r="D49" s="21" t="s">
        <v>167</v>
      </c>
      <c r="E49" s="21" t="s">
        <v>166</v>
      </c>
      <c r="F49" s="21" t="s">
        <v>165</v>
      </c>
      <c r="G49" s="21" t="s">
        <v>164</v>
      </c>
      <c r="H49" s="21" t="s">
        <v>330</v>
      </c>
      <c r="I49" s="21" t="s">
        <v>331</v>
      </c>
      <c r="J49" s="21" t="s">
        <v>332</v>
      </c>
      <c r="K49" s="50" t="s">
        <v>333</v>
      </c>
      <c r="L49" s="50" t="s">
        <v>349</v>
      </c>
    </row>
    <row r="50" spans="2:12">
      <c r="B50" s="77" t="s">
        <v>355</v>
      </c>
      <c r="C50" s="79">
        <v>106000</v>
      </c>
      <c r="D50" s="79">
        <v>76000</v>
      </c>
      <c r="E50" s="79">
        <v>199000</v>
      </c>
      <c r="F50" s="79">
        <v>41300</v>
      </c>
      <c r="G50" s="79">
        <v>79000</v>
      </c>
      <c r="H50" s="79">
        <v>66000</v>
      </c>
      <c r="I50" s="79">
        <v>56000</v>
      </c>
      <c r="J50" s="79">
        <v>156000</v>
      </c>
      <c r="K50" s="79">
        <v>115483</v>
      </c>
      <c r="L50" s="79">
        <v>256000</v>
      </c>
    </row>
    <row r="51" spans="2:12">
      <c r="B51" s="53" t="s">
        <v>256</v>
      </c>
      <c r="C51" s="79">
        <v>41000</v>
      </c>
      <c r="D51" s="79">
        <v>27000</v>
      </c>
      <c r="E51" s="79">
        <v>100000</v>
      </c>
      <c r="F51" s="79">
        <v>4300</v>
      </c>
      <c r="G51" s="79">
        <v>28400</v>
      </c>
      <c r="H51" s="79">
        <v>19000</v>
      </c>
      <c r="I51" s="79">
        <v>12000</v>
      </c>
      <c r="J51" s="79">
        <v>70790</v>
      </c>
      <c r="K51" s="79">
        <v>46537</v>
      </c>
      <c r="L51" s="79">
        <v>130810</v>
      </c>
    </row>
    <row r="52" spans="2:12">
      <c r="B52" s="1" t="s">
        <v>175</v>
      </c>
      <c r="C52" s="36"/>
      <c r="D52" s="36"/>
      <c r="E52" s="36"/>
      <c r="F52" s="79">
        <v>27093990</v>
      </c>
      <c r="G52" s="79">
        <v>24531572</v>
      </c>
      <c r="H52" s="79">
        <v>34498201.5</v>
      </c>
      <c r="I52" s="79">
        <v>38930603.899999999</v>
      </c>
      <c r="J52" s="79">
        <v>38930315.109999999</v>
      </c>
      <c r="K52" s="79">
        <v>43075177.879999995</v>
      </c>
      <c r="L52" s="79">
        <v>44201060.789999999</v>
      </c>
    </row>
    <row r="70" spans="2:7">
      <c r="B70" s="137" t="s">
        <v>112</v>
      </c>
      <c r="G70" s="29"/>
    </row>
    <row r="71" spans="2:7">
      <c r="B71" s="11" t="s">
        <v>350</v>
      </c>
    </row>
    <row r="72" spans="2:7">
      <c r="B72" s="11" t="s">
        <v>0</v>
      </c>
    </row>
    <row r="76" spans="2:7">
      <c r="C76" s="29"/>
      <c r="G76" s="29"/>
    </row>
  </sheetData>
  <phoneticPr fontId="2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26"/>
  <sheetViews>
    <sheetView topLeftCell="U24" zoomScale="200" zoomScaleNormal="94" zoomScalePageLayoutView="94" workbookViewId="0">
      <selection activeCell="A20" sqref="A20"/>
    </sheetView>
  </sheetViews>
  <sheetFormatPr baseColWidth="10" defaultRowHeight="15"/>
  <cols>
    <col min="1" max="1" width="18.1640625" customWidth="1"/>
    <col min="2" max="12" width="9.1640625" bestFit="1" customWidth="1"/>
  </cols>
  <sheetData>
    <row r="1" spans="1:12" ht="18">
      <c r="A1" s="135" t="s">
        <v>163</v>
      </c>
    </row>
    <row r="2" spans="1:12">
      <c r="A2" s="39"/>
      <c r="B2" s="39"/>
      <c r="C2" s="39"/>
      <c r="D2" s="39"/>
      <c r="E2" s="39"/>
      <c r="F2" s="39"/>
      <c r="G2" s="39"/>
      <c r="H2" s="39"/>
      <c r="I2" s="39"/>
      <c r="J2" s="39"/>
      <c r="K2" s="39"/>
      <c r="L2" s="39"/>
    </row>
    <row r="3" spans="1:12">
      <c r="A3" s="44"/>
      <c r="B3" s="56" t="s">
        <v>319</v>
      </c>
      <c r="C3" s="55" t="s">
        <v>320</v>
      </c>
      <c r="D3" s="50" t="s">
        <v>334</v>
      </c>
      <c r="E3" s="61" t="s">
        <v>321</v>
      </c>
      <c r="F3" s="62" t="s">
        <v>322</v>
      </c>
      <c r="G3" s="56" t="s">
        <v>324</v>
      </c>
      <c r="H3" s="55" t="s">
        <v>325</v>
      </c>
      <c r="I3" s="50" t="s">
        <v>326</v>
      </c>
      <c r="J3" s="61" t="s">
        <v>327</v>
      </c>
      <c r="K3" s="62" t="s">
        <v>328</v>
      </c>
      <c r="L3" s="56" t="s">
        <v>335</v>
      </c>
    </row>
    <row r="4" spans="1:12">
      <c r="A4" s="44" t="s">
        <v>346</v>
      </c>
      <c r="B4" s="8">
        <v>106</v>
      </c>
      <c r="C4" s="7">
        <v>38</v>
      </c>
      <c r="D4" s="15">
        <v>36</v>
      </c>
      <c r="E4" s="5">
        <v>12</v>
      </c>
      <c r="F4" s="4">
        <v>25</v>
      </c>
      <c r="G4" s="8">
        <v>408</v>
      </c>
      <c r="H4" s="7">
        <v>180</v>
      </c>
      <c r="I4" s="15">
        <v>426</v>
      </c>
      <c r="J4" s="5">
        <v>100</v>
      </c>
      <c r="K4" s="4">
        <v>92</v>
      </c>
      <c r="L4" s="8">
        <v>51</v>
      </c>
    </row>
    <row r="5" spans="1:12">
      <c r="A5" s="44" t="s">
        <v>343</v>
      </c>
      <c r="B5" s="8">
        <v>57455186</v>
      </c>
      <c r="C5" s="7">
        <v>33269876</v>
      </c>
      <c r="D5" s="15">
        <v>64634548</v>
      </c>
      <c r="E5" s="5">
        <v>28253057</v>
      </c>
      <c r="F5" s="4">
        <v>24820121</v>
      </c>
      <c r="G5" s="8">
        <v>36478944</v>
      </c>
      <c r="H5" s="7">
        <v>57454359</v>
      </c>
      <c r="I5" s="15">
        <v>30397766</v>
      </c>
      <c r="J5" s="5">
        <v>30329899</v>
      </c>
      <c r="K5" s="4">
        <v>30683675</v>
      </c>
      <c r="L5" s="8">
        <v>42164258</v>
      </c>
    </row>
    <row r="6" spans="1:12">
      <c r="A6" s="44" t="s">
        <v>344</v>
      </c>
      <c r="B6" s="59">
        <f t="shared" ref="B6" si="0">1000*B4/B5</f>
        <v>1.844916140381131E-3</v>
      </c>
      <c r="C6" s="60">
        <f t="shared" ref="C6:I6" si="1">1000*C4/C5</f>
        <v>1.1421743802110954E-3</v>
      </c>
      <c r="D6" s="63">
        <f t="shared" si="1"/>
        <v>5.569776708270629E-4</v>
      </c>
      <c r="E6" s="64">
        <f t="shared" si="1"/>
        <v>4.2473279971084191E-4</v>
      </c>
      <c r="F6" s="65">
        <f t="shared" si="1"/>
        <v>1.0072473055228054E-3</v>
      </c>
      <c r="G6" s="66">
        <f t="shared" si="1"/>
        <v>1.1184534289150476E-2</v>
      </c>
      <c r="H6" s="60">
        <f t="shared" si="1"/>
        <v>3.1329215595286685E-3</v>
      </c>
      <c r="I6" s="70">
        <f t="shared" si="1"/>
        <v>1.4014187753139491E-2</v>
      </c>
      <c r="J6" s="71">
        <f t="shared" ref="J6:L6" si="2">1000*J4/J5</f>
        <v>3.2970765909902965E-3</v>
      </c>
      <c r="K6" s="72">
        <f t="shared" si="2"/>
        <v>2.9983370636014104E-3</v>
      </c>
      <c r="L6" s="59">
        <f t="shared" si="2"/>
        <v>1.2095552588640361E-3</v>
      </c>
    </row>
    <row r="7" spans="1:12">
      <c r="A7" s="39"/>
      <c r="B7" s="39"/>
      <c r="C7" s="39"/>
      <c r="D7" s="39"/>
      <c r="E7" s="39"/>
      <c r="F7" s="39"/>
      <c r="G7" s="39"/>
      <c r="H7" s="39"/>
      <c r="I7" s="39"/>
      <c r="J7" s="39"/>
      <c r="K7" s="39"/>
      <c r="L7" s="39"/>
    </row>
    <row r="8" spans="1:12">
      <c r="A8" s="44"/>
      <c r="B8" s="56" t="s">
        <v>319</v>
      </c>
      <c r="C8" s="55" t="s">
        <v>320</v>
      </c>
      <c r="D8" s="50" t="s">
        <v>334</v>
      </c>
      <c r="E8" s="61" t="s">
        <v>321</v>
      </c>
      <c r="F8" s="62" t="s">
        <v>322</v>
      </c>
      <c r="G8" s="56" t="s">
        <v>324</v>
      </c>
      <c r="H8" s="55" t="s">
        <v>325</v>
      </c>
      <c r="I8" s="50" t="s">
        <v>326</v>
      </c>
      <c r="J8" s="61" t="s">
        <v>327</v>
      </c>
      <c r="K8" s="62" t="s">
        <v>328</v>
      </c>
      <c r="L8" s="56" t="s">
        <v>335</v>
      </c>
    </row>
    <row r="9" spans="1:12">
      <c r="A9" s="44" t="s">
        <v>347</v>
      </c>
      <c r="B9" s="8">
        <v>30472274.600487798</v>
      </c>
      <c r="C9" s="7">
        <v>20771705.024</v>
      </c>
      <c r="D9" s="15">
        <v>23062000</v>
      </c>
      <c r="E9" s="5">
        <v>21007500</v>
      </c>
      <c r="F9" s="4">
        <v>25019000</v>
      </c>
      <c r="G9" s="8">
        <v>12969592</v>
      </c>
      <c r="H9" s="7">
        <v>21367219.689337101</v>
      </c>
      <c r="I9" s="15">
        <v>14060498</v>
      </c>
      <c r="J9" s="5">
        <v>34901400</v>
      </c>
      <c r="K9" s="4">
        <v>31507340</v>
      </c>
      <c r="L9" s="8">
        <v>17509960</v>
      </c>
    </row>
    <row r="10" spans="1:12">
      <c r="A10" s="44" t="s">
        <v>345</v>
      </c>
      <c r="B10" s="57">
        <f t="shared" ref="B10" si="3">B9/B$5</f>
        <v>0.53036595513741436</v>
      </c>
      <c r="C10" s="58">
        <f t="shared" ref="C10:I10" si="4">C9/C$5</f>
        <v>0.62433971872933947</v>
      </c>
      <c r="D10" s="67">
        <f t="shared" si="4"/>
        <v>0.35680608457260349</v>
      </c>
      <c r="E10" s="68">
        <f t="shared" si="4"/>
        <v>0.7435478574937926</v>
      </c>
      <c r="F10" s="69">
        <f t="shared" si="4"/>
        <v>1.0080128134750028</v>
      </c>
      <c r="G10" s="57">
        <f t="shared" si="4"/>
        <v>0.35553638833404827</v>
      </c>
      <c r="H10" s="58">
        <f t="shared" si="4"/>
        <v>0.3718990179550537</v>
      </c>
      <c r="I10" s="67">
        <f t="shared" si="4"/>
        <v>0.46255037294516971</v>
      </c>
      <c r="J10" s="68">
        <f t="shared" ref="J10:L10" si="5">J9/J$5</f>
        <v>1.1507258893278873</v>
      </c>
      <c r="K10" s="69">
        <f t="shared" si="5"/>
        <v>1.0268437532336006</v>
      </c>
      <c r="L10" s="57">
        <f t="shared" si="5"/>
        <v>0.41527969020586109</v>
      </c>
    </row>
    <row r="11" spans="1:12">
      <c r="A11" s="39"/>
      <c r="B11" s="39"/>
      <c r="C11" s="39"/>
      <c r="D11" s="39"/>
      <c r="E11" s="39"/>
      <c r="F11" s="39"/>
      <c r="G11" s="39"/>
      <c r="H11" s="39"/>
      <c r="I11" s="39"/>
      <c r="J11" s="39"/>
      <c r="K11" s="39"/>
      <c r="L11" s="39"/>
    </row>
    <row r="12" spans="1:12">
      <c r="A12" s="44"/>
      <c r="B12" s="56" t="s">
        <v>319</v>
      </c>
      <c r="C12" s="55" t="s">
        <v>320</v>
      </c>
      <c r="D12" s="50" t="s">
        <v>334</v>
      </c>
      <c r="E12" s="61" t="s">
        <v>321</v>
      </c>
      <c r="F12" s="62" t="s">
        <v>322</v>
      </c>
      <c r="G12" s="56" t="s">
        <v>324</v>
      </c>
      <c r="H12" s="55" t="s">
        <v>325</v>
      </c>
      <c r="I12" s="50" t="s">
        <v>326</v>
      </c>
      <c r="J12" s="61" t="s">
        <v>327</v>
      </c>
      <c r="K12" s="62" t="s">
        <v>328</v>
      </c>
      <c r="L12" s="56" t="s">
        <v>335</v>
      </c>
    </row>
    <row r="13" spans="1:12">
      <c r="A13" s="44" t="s">
        <v>354</v>
      </c>
      <c r="B13" s="8">
        <v>341611.93800000002</v>
      </c>
      <c r="C13" s="7">
        <v>116424.03049999999</v>
      </c>
      <c r="D13" s="15">
        <v>123100</v>
      </c>
      <c r="E13" s="5">
        <v>130810</v>
      </c>
      <c r="F13" s="4">
        <v>63100</v>
      </c>
      <c r="G13" s="8">
        <v>1372757</v>
      </c>
      <c r="H13" s="7">
        <v>531053.92700000003</v>
      </c>
      <c r="I13" s="15">
        <v>203120</v>
      </c>
      <c r="J13" s="5">
        <v>69793.100000000006</v>
      </c>
      <c r="K13" s="4">
        <v>236545</v>
      </c>
      <c r="L13" s="8">
        <v>1860738</v>
      </c>
    </row>
    <row r="14" spans="1:12">
      <c r="A14" s="44" t="s">
        <v>344</v>
      </c>
      <c r="B14" s="57">
        <f t="shared" ref="B14" si="6">1000*B13/B$5</f>
        <v>5.9457111147460218</v>
      </c>
      <c r="C14" s="58">
        <f t="shared" ref="C14:I14" si="7">1000*C13/C$5</f>
        <v>3.4993827599477676</v>
      </c>
      <c r="D14" s="67">
        <f t="shared" si="7"/>
        <v>1.904554202189207</v>
      </c>
      <c r="E14" s="68">
        <f t="shared" si="7"/>
        <v>4.6299414608479355</v>
      </c>
      <c r="F14" s="69">
        <f t="shared" si="7"/>
        <v>2.5422921991395611</v>
      </c>
      <c r="G14" s="57">
        <f t="shared" si="7"/>
        <v>37.631489551890539</v>
      </c>
      <c r="H14" s="58">
        <f t="shared" si="7"/>
        <v>9.2430572065036873</v>
      </c>
      <c r="I14" s="67">
        <f t="shared" si="7"/>
        <v>6.6820699915908293</v>
      </c>
      <c r="J14" s="68">
        <f t="shared" ref="J14:L14" si="8">1000*J13/J$5</f>
        <v>2.3011319622264486</v>
      </c>
      <c r="K14" s="69">
        <f t="shared" si="8"/>
        <v>7.7091482685825605</v>
      </c>
      <c r="L14" s="57">
        <f t="shared" si="8"/>
        <v>44.130694769963696</v>
      </c>
    </row>
    <row r="15" spans="1:12">
      <c r="A15" s="39"/>
      <c r="B15" s="39"/>
      <c r="C15" s="39"/>
      <c r="D15" s="39"/>
      <c r="E15" s="39"/>
      <c r="F15" s="39"/>
      <c r="G15" s="39"/>
      <c r="H15" s="39"/>
      <c r="I15" s="39"/>
      <c r="J15" s="39"/>
      <c r="K15" s="39"/>
      <c r="L15" s="39"/>
    </row>
    <row r="16" spans="1:12">
      <c r="A16" s="44"/>
      <c r="B16" s="56" t="s">
        <v>319</v>
      </c>
      <c r="C16" s="55" t="s">
        <v>320</v>
      </c>
      <c r="D16" s="50" t="s">
        <v>334</v>
      </c>
      <c r="E16" s="61" t="s">
        <v>321</v>
      </c>
      <c r="F16" s="62" t="s">
        <v>322</v>
      </c>
      <c r="G16" s="56" t="s">
        <v>324</v>
      </c>
      <c r="H16" s="55" t="s">
        <v>325</v>
      </c>
      <c r="I16" s="50" t="s">
        <v>326</v>
      </c>
      <c r="J16" s="61" t="s">
        <v>327</v>
      </c>
      <c r="K16" s="62" t="s">
        <v>328</v>
      </c>
      <c r="L16" s="56" t="s">
        <v>335</v>
      </c>
    </row>
    <row r="17" spans="1:12">
      <c r="A17" s="44" t="s">
        <v>348</v>
      </c>
      <c r="B17" s="8">
        <v>42849966.682839997</v>
      </c>
      <c r="C17" s="7">
        <v>31339889.620077599</v>
      </c>
      <c r="D17" s="15">
        <v>45000048</v>
      </c>
      <c r="E17" s="5">
        <v>21000008.100000001</v>
      </c>
      <c r="F17" s="4">
        <v>36000014</v>
      </c>
      <c r="G17" s="8">
        <v>16604504</v>
      </c>
      <c r="H17" s="7">
        <v>46065105.631184302</v>
      </c>
      <c r="I17" s="15">
        <v>21839425.199999999</v>
      </c>
      <c r="J17" s="5">
        <v>28700003.390000001</v>
      </c>
      <c r="K17" s="4">
        <v>33100005.260000002</v>
      </c>
      <c r="L17" s="8">
        <v>19200007.440000001</v>
      </c>
    </row>
    <row r="18" spans="1:12" s="45" customFormat="1">
      <c r="A18" s="44" t="s">
        <v>345</v>
      </c>
      <c r="B18" s="57">
        <f t="shared" ref="B18" si="9">B17/B$5</f>
        <v>0.74579806743363419</v>
      </c>
      <c r="C18" s="58">
        <f t="shared" ref="C18:I18" si="10">C17/C$5</f>
        <v>0.94198997375516513</v>
      </c>
      <c r="D18" s="67">
        <f t="shared" si="10"/>
        <v>0.69622283117072314</v>
      </c>
      <c r="E18" s="68">
        <f t="shared" si="10"/>
        <v>0.74328268618861315</v>
      </c>
      <c r="F18" s="69">
        <f t="shared" si="10"/>
        <v>1.450436684011331</v>
      </c>
      <c r="G18" s="57">
        <f t="shared" si="10"/>
        <v>0.45518050083905937</v>
      </c>
      <c r="H18" s="58">
        <f t="shared" si="10"/>
        <v>0.80176868096612652</v>
      </c>
      <c r="I18" s="67">
        <f t="shared" si="10"/>
        <v>0.7184549417217041</v>
      </c>
      <c r="J18" s="68">
        <f t="shared" ref="J18:L18" si="11">J17/J$5</f>
        <v>0.94626109338511155</v>
      </c>
      <c r="K18" s="69">
        <f t="shared" si="11"/>
        <v>1.0787497019180394</v>
      </c>
      <c r="L18" s="57">
        <f t="shared" si="11"/>
        <v>0.45536215626040427</v>
      </c>
    </row>
    <row r="19" spans="1:12">
      <c r="A19" s="39"/>
      <c r="B19" s="39"/>
      <c r="C19" s="39"/>
      <c r="D19" s="39"/>
      <c r="E19" s="39"/>
      <c r="F19" s="39"/>
      <c r="G19" s="39"/>
      <c r="H19" s="39"/>
      <c r="I19" s="39"/>
      <c r="J19" s="39"/>
      <c r="K19" s="39"/>
      <c r="L19" s="39"/>
    </row>
    <row r="20" spans="1:12">
      <c r="A20" s="39"/>
      <c r="B20" s="39"/>
      <c r="C20" s="39"/>
      <c r="D20" s="39"/>
      <c r="E20" s="39"/>
      <c r="F20" s="39"/>
      <c r="G20" s="39"/>
      <c r="H20" s="39"/>
      <c r="I20" s="39"/>
      <c r="J20" s="39"/>
      <c r="K20" s="39"/>
      <c r="L20" s="39"/>
    </row>
    <row r="21" spans="1:12">
      <c r="A21" s="39"/>
      <c r="B21" s="39"/>
      <c r="C21" s="39"/>
      <c r="D21" s="39"/>
      <c r="E21" s="39"/>
      <c r="F21" s="39"/>
      <c r="G21" s="39"/>
      <c r="H21" s="39"/>
      <c r="I21" s="39"/>
      <c r="J21" s="39"/>
      <c r="K21" s="39"/>
      <c r="L21" s="39"/>
    </row>
    <row r="22" spans="1:12">
      <c r="A22" s="39"/>
      <c r="B22" s="39"/>
      <c r="C22" s="39"/>
      <c r="D22" s="39"/>
      <c r="E22" s="39"/>
      <c r="F22" s="39"/>
      <c r="G22" s="39"/>
      <c r="H22" s="39"/>
      <c r="I22" s="39"/>
      <c r="J22" s="39"/>
      <c r="K22" s="39"/>
      <c r="L22" s="39"/>
    </row>
    <row r="23" spans="1:12">
      <c r="A23" s="39"/>
      <c r="B23" s="39"/>
      <c r="C23" s="39"/>
      <c r="D23" s="39"/>
      <c r="E23" s="39"/>
      <c r="F23" s="39"/>
      <c r="G23" s="39"/>
      <c r="H23" s="39"/>
      <c r="I23" s="39"/>
      <c r="J23" s="39"/>
      <c r="K23" s="54"/>
      <c r="L23" s="39"/>
    </row>
    <row r="24" spans="1:12">
      <c r="A24" s="39"/>
      <c r="B24" s="39"/>
      <c r="C24" s="39"/>
      <c r="D24" s="39"/>
      <c r="E24" s="39"/>
      <c r="F24" s="39"/>
      <c r="G24" s="39"/>
      <c r="H24" s="39"/>
      <c r="I24" s="39"/>
      <c r="J24" s="39"/>
      <c r="K24" s="39"/>
      <c r="L24" s="39"/>
    </row>
    <row r="25" spans="1:12">
      <c r="A25" s="39"/>
      <c r="B25" s="39"/>
      <c r="C25" s="39"/>
      <c r="D25" s="39"/>
      <c r="E25" s="39"/>
      <c r="F25" s="39"/>
      <c r="G25" s="39"/>
      <c r="H25" s="39"/>
      <c r="I25" s="39"/>
      <c r="J25" s="39"/>
      <c r="K25" s="39"/>
      <c r="L25" s="39"/>
    </row>
    <row r="26" spans="1:12">
      <c r="A26" s="39"/>
      <c r="B26" s="39"/>
      <c r="C26" s="39"/>
      <c r="D26" s="39"/>
      <c r="E26" s="39"/>
      <c r="F26" s="39"/>
      <c r="G26" s="39"/>
      <c r="H26" s="39"/>
      <c r="I26" s="39"/>
      <c r="J26" s="39"/>
      <c r="K26" s="39"/>
      <c r="L26" s="39"/>
    </row>
  </sheetData>
  <sheetCalcPr fullCalcOnLoad="1"/>
  <phoneticPr fontId="2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G160"/>
  <sheetViews>
    <sheetView topLeftCell="A106" zoomScale="150" workbookViewId="0">
      <selection activeCell="B1" sqref="B1"/>
    </sheetView>
  </sheetViews>
  <sheetFormatPr baseColWidth="10" defaultRowHeight="11"/>
  <cols>
    <col min="1" max="1" width="2.83203125" style="140" customWidth="1"/>
    <col min="2" max="2" width="45.6640625" style="147" customWidth="1"/>
    <col min="3" max="3" width="47.6640625" style="139" customWidth="1"/>
    <col min="4" max="4" width="3.1640625" style="140" customWidth="1"/>
    <col min="5" max="5" width="22.33203125" style="141" customWidth="1"/>
    <col min="6" max="6" width="10" style="141" customWidth="1"/>
    <col min="7" max="7" width="37.33203125" style="141" customWidth="1"/>
    <col min="8" max="16384" width="10.83203125" style="140"/>
  </cols>
  <sheetData>
    <row r="1" spans="2:7" ht="18">
      <c r="B1" s="154" t="s">
        <v>17</v>
      </c>
    </row>
    <row r="3" spans="2:7">
      <c r="B3" s="162" t="s">
        <v>2</v>
      </c>
    </row>
    <row r="4" spans="2:7">
      <c r="B4" s="162" t="s">
        <v>3</v>
      </c>
    </row>
    <row r="6" spans="2:7" ht="14">
      <c r="B6" s="155" t="s">
        <v>123</v>
      </c>
      <c r="C6" s="156"/>
      <c r="D6" s="157"/>
      <c r="E6" s="158"/>
      <c r="F6" s="158"/>
      <c r="G6" s="159"/>
    </row>
    <row r="7" spans="2:7">
      <c r="B7" s="142" t="s">
        <v>114</v>
      </c>
    </row>
    <row r="9" spans="2:7">
      <c r="B9" s="143" t="s">
        <v>124</v>
      </c>
      <c r="E9" s="144" t="s">
        <v>84</v>
      </c>
    </row>
    <row r="11" spans="2:7" ht="22">
      <c r="B11" s="145" t="s">
        <v>83</v>
      </c>
      <c r="C11" s="145" t="s">
        <v>125</v>
      </c>
      <c r="E11" s="146" t="s">
        <v>85</v>
      </c>
      <c r="F11" s="146" t="s">
        <v>86</v>
      </c>
      <c r="G11" s="146" t="s">
        <v>125</v>
      </c>
    </row>
    <row r="12" spans="2:7" ht="22">
      <c r="B12" s="145" t="s">
        <v>126</v>
      </c>
      <c r="C12" s="145" t="s">
        <v>127</v>
      </c>
      <c r="E12" s="146" t="s">
        <v>87</v>
      </c>
      <c r="F12" s="146">
        <v>1986</v>
      </c>
      <c r="G12" s="146" t="s">
        <v>88</v>
      </c>
    </row>
    <row r="13" spans="2:7" ht="22">
      <c r="B13" s="145" t="s">
        <v>128</v>
      </c>
      <c r="C13" s="145" t="s">
        <v>129</v>
      </c>
      <c r="E13" s="146" t="s">
        <v>89</v>
      </c>
      <c r="F13" s="146">
        <v>1986</v>
      </c>
      <c r="G13" s="146" t="s">
        <v>76</v>
      </c>
    </row>
    <row r="14" spans="2:7" ht="22">
      <c r="B14" s="145" t="s">
        <v>75</v>
      </c>
      <c r="C14" s="145" t="s">
        <v>76</v>
      </c>
      <c r="E14" s="146" t="s">
        <v>90</v>
      </c>
      <c r="F14" s="146">
        <v>1986</v>
      </c>
      <c r="G14" s="146" t="s">
        <v>76</v>
      </c>
    </row>
    <row r="15" spans="2:7">
      <c r="B15" s="145" t="s">
        <v>77</v>
      </c>
      <c r="C15" s="145" t="s">
        <v>76</v>
      </c>
      <c r="E15" s="146" t="s">
        <v>91</v>
      </c>
      <c r="F15" s="146">
        <v>1986</v>
      </c>
      <c r="G15" s="146" t="s">
        <v>92</v>
      </c>
    </row>
    <row r="16" spans="2:7">
      <c r="B16" s="145" t="s">
        <v>78</v>
      </c>
      <c r="C16" s="145" t="s">
        <v>79</v>
      </c>
      <c r="E16" s="146" t="s">
        <v>93</v>
      </c>
      <c r="F16" s="146">
        <v>1986</v>
      </c>
      <c r="G16" s="146" t="s">
        <v>76</v>
      </c>
    </row>
    <row r="17" spans="2:7">
      <c r="B17" s="145" t="s">
        <v>80</v>
      </c>
      <c r="C17" s="145" t="s">
        <v>76</v>
      </c>
      <c r="E17" s="146" t="s">
        <v>94</v>
      </c>
      <c r="F17" s="146">
        <v>1986</v>
      </c>
      <c r="G17" s="146" t="s">
        <v>95</v>
      </c>
    </row>
    <row r="18" spans="2:7" ht="22">
      <c r="B18" s="145" t="s">
        <v>81</v>
      </c>
      <c r="C18" s="145" t="s">
        <v>82</v>
      </c>
      <c r="E18" s="146" t="s">
        <v>96</v>
      </c>
      <c r="F18" s="146">
        <v>1986</v>
      </c>
      <c r="G18" s="146" t="s">
        <v>97</v>
      </c>
    </row>
    <row r="19" spans="2:7" ht="22">
      <c r="E19" s="146" t="s">
        <v>98</v>
      </c>
      <c r="F19" s="146">
        <v>1986</v>
      </c>
      <c r="G19" s="146" t="s">
        <v>99</v>
      </c>
    </row>
    <row r="21" spans="2:7" ht="14">
      <c r="B21" s="155" t="s">
        <v>320</v>
      </c>
      <c r="C21" s="156"/>
      <c r="D21" s="157"/>
      <c r="E21" s="158"/>
      <c r="F21" s="158"/>
      <c r="G21" s="159"/>
    </row>
    <row r="22" spans="2:7">
      <c r="B22" s="148" t="s">
        <v>117</v>
      </c>
    </row>
    <row r="24" spans="2:7">
      <c r="B24" s="149" t="s">
        <v>124</v>
      </c>
      <c r="E24" s="144" t="s">
        <v>84</v>
      </c>
    </row>
    <row r="26" spans="2:7" ht="22">
      <c r="B26" s="146" t="s">
        <v>83</v>
      </c>
      <c r="C26" s="150" t="s">
        <v>125</v>
      </c>
      <c r="E26" s="146" t="s">
        <v>85</v>
      </c>
      <c r="F26" s="146" t="s">
        <v>86</v>
      </c>
      <c r="G26" s="146" t="s">
        <v>125</v>
      </c>
    </row>
    <row r="27" spans="2:7" ht="36" customHeight="1">
      <c r="B27" s="146" t="s">
        <v>126</v>
      </c>
      <c r="C27" s="146" t="s">
        <v>100</v>
      </c>
      <c r="E27" s="146" t="s">
        <v>87</v>
      </c>
      <c r="F27" s="146">
        <v>2008</v>
      </c>
      <c r="G27" s="146" t="s">
        <v>109</v>
      </c>
    </row>
    <row r="28" spans="2:7" ht="22">
      <c r="B28" s="146" t="s">
        <v>101</v>
      </c>
      <c r="C28" s="146" t="s">
        <v>102</v>
      </c>
      <c r="E28" s="146" t="s">
        <v>91</v>
      </c>
      <c r="F28" s="146">
        <v>1990</v>
      </c>
      <c r="G28" s="146" t="s">
        <v>110</v>
      </c>
    </row>
    <row r="29" spans="2:7" ht="22">
      <c r="B29" s="146" t="s">
        <v>103</v>
      </c>
      <c r="C29" s="146" t="s">
        <v>104</v>
      </c>
      <c r="E29" s="146" t="s">
        <v>94</v>
      </c>
      <c r="F29" s="146">
        <v>2008</v>
      </c>
      <c r="G29" s="146" t="s">
        <v>111</v>
      </c>
    </row>
    <row r="30" spans="2:7" ht="22">
      <c r="B30" s="146" t="s">
        <v>105</v>
      </c>
      <c r="C30" s="151" t="s">
        <v>106</v>
      </c>
      <c r="E30" s="146" t="s">
        <v>96</v>
      </c>
      <c r="F30" s="146">
        <v>1990</v>
      </c>
      <c r="G30" s="146" t="s">
        <v>60</v>
      </c>
    </row>
    <row r="31" spans="2:7" ht="44">
      <c r="B31" s="146" t="s">
        <v>75</v>
      </c>
      <c r="C31" s="151" t="s">
        <v>107</v>
      </c>
      <c r="E31" s="146" t="s">
        <v>98</v>
      </c>
      <c r="F31" s="146">
        <v>2008</v>
      </c>
      <c r="G31" s="146" t="s">
        <v>61</v>
      </c>
    </row>
    <row r="32" spans="2:7">
      <c r="B32" s="146" t="s">
        <v>77</v>
      </c>
      <c r="C32" s="146" t="s">
        <v>76</v>
      </c>
    </row>
    <row r="33" spans="2:7">
      <c r="B33" s="146" t="s">
        <v>78</v>
      </c>
      <c r="C33" s="146" t="s">
        <v>108</v>
      </c>
    </row>
    <row r="34" spans="2:7">
      <c r="B34" s="146" t="s">
        <v>80</v>
      </c>
      <c r="C34" s="146" t="s">
        <v>76</v>
      </c>
    </row>
    <row r="37" spans="2:7" ht="14">
      <c r="B37" s="155" t="s">
        <v>334</v>
      </c>
      <c r="C37" s="156"/>
      <c r="D37" s="157"/>
      <c r="E37" s="158"/>
      <c r="F37" s="158"/>
      <c r="G37" s="159"/>
    </row>
    <row r="38" spans="2:7">
      <c r="B38" s="148" t="s">
        <v>115</v>
      </c>
    </row>
    <row r="40" spans="2:7">
      <c r="B40" s="149" t="s">
        <v>124</v>
      </c>
      <c r="E40" s="144" t="s">
        <v>84</v>
      </c>
    </row>
    <row r="42" spans="2:7" ht="22">
      <c r="B42" s="145" t="s">
        <v>83</v>
      </c>
      <c r="C42" s="145" t="s">
        <v>125</v>
      </c>
      <c r="E42" s="146" t="s">
        <v>85</v>
      </c>
      <c r="F42" s="146" t="s">
        <v>86</v>
      </c>
      <c r="G42" s="146" t="s">
        <v>125</v>
      </c>
    </row>
    <row r="43" spans="2:7" ht="55">
      <c r="B43" s="145" t="s">
        <v>126</v>
      </c>
      <c r="C43" s="145" t="s">
        <v>62</v>
      </c>
      <c r="E43" s="146" t="s">
        <v>87</v>
      </c>
      <c r="F43" s="146">
        <v>1984</v>
      </c>
      <c r="G43" s="146" t="s">
        <v>48</v>
      </c>
    </row>
    <row r="44" spans="2:7" ht="33">
      <c r="B44" s="145" t="s">
        <v>63</v>
      </c>
      <c r="C44" s="145" t="s">
        <v>64</v>
      </c>
      <c r="E44" s="146" t="s">
        <v>89</v>
      </c>
      <c r="F44" s="146">
        <v>2011</v>
      </c>
      <c r="G44" s="146" t="s">
        <v>49</v>
      </c>
    </row>
    <row r="45" spans="2:7" ht="22">
      <c r="B45" s="145" t="s">
        <v>65</v>
      </c>
      <c r="C45" s="145" t="s">
        <v>66</v>
      </c>
      <c r="E45" s="146" t="s">
        <v>91</v>
      </c>
      <c r="F45" s="146">
        <v>1984</v>
      </c>
      <c r="G45" s="146" t="s">
        <v>50</v>
      </c>
    </row>
    <row r="46" spans="2:7" ht="33">
      <c r="B46" s="145" t="s">
        <v>105</v>
      </c>
      <c r="C46" s="145" t="s">
        <v>67</v>
      </c>
      <c r="E46" s="146" t="s">
        <v>94</v>
      </c>
      <c r="F46" s="146">
        <v>1984</v>
      </c>
      <c r="G46" s="146" t="s">
        <v>51</v>
      </c>
    </row>
    <row r="47" spans="2:7" ht="55">
      <c r="B47" s="145" t="s">
        <v>68</v>
      </c>
      <c r="C47" s="145"/>
      <c r="E47" s="146" t="s">
        <v>96</v>
      </c>
      <c r="F47" s="146">
        <v>1984</v>
      </c>
      <c r="G47" s="146" t="s">
        <v>52</v>
      </c>
    </row>
    <row r="48" spans="2:7" ht="33">
      <c r="B48" s="145" t="s">
        <v>75</v>
      </c>
      <c r="C48" s="145" t="s">
        <v>69</v>
      </c>
      <c r="E48" s="146" t="s">
        <v>98</v>
      </c>
      <c r="F48" s="146">
        <v>2014</v>
      </c>
      <c r="G48" s="146" t="s">
        <v>53</v>
      </c>
    </row>
    <row r="49" spans="2:7" ht="44">
      <c r="B49" s="145" t="s">
        <v>77</v>
      </c>
      <c r="C49" s="145" t="s">
        <v>70</v>
      </c>
    </row>
    <row r="50" spans="2:7">
      <c r="B50" s="145" t="s">
        <v>80</v>
      </c>
      <c r="C50" s="145" t="s">
        <v>71</v>
      </c>
    </row>
    <row r="51" spans="2:7" ht="33">
      <c r="B51" s="145" t="s">
        <v>72</v>
      </c>
      <c r="C51" s="145" t="s">
        <v>73</v>
      </c>
    </row>
    <row r="52" spans="2:7" ht="22">
      <c r="B52" s="145" t="s">
        <v>81</v>
      </c>
      <c r="C52" s="145" t="s">
        <v>74</v>
      </c>
    </row>
    <row r="53" spans="2:7">
      <c r="B53" s="152"/>
      <c r="C53" s="152"/>
    </row>
    <row r="55" spans="2:7" ht="14">
      <c r="B55" s="155" t="s">
        <v>322</v>
      </c>
      <c r="C55" s="156"/>
      <c r="D55" s="157"/>
      <c r="E55" s="158"/>
      <c r="F55" s="158"/>
      <c r="G55" s="159"/>
    </row>
    <row r="56" spans="2:7">
      <c r="B56" s="148" t="s">
        <v>119</v>
      </c>
    </row>
    <row r="58" spans="2:7">
      <c r="B58" s="149" t="s">
        <v>124</v>
      </c>
      <c r="E58" s="144" t="s">
        <v>84</v>
      </c>
    </row>
    <row r="59" spans="2:7" ht="22">
      <c r="E59" s="146" t="s">
        <v>85</v>
      </c>
      <c r="F59" s="146" t="s">
        <v>86</v>
      </c>
      <c r="G59" s="146" t="s">
        <v>125</v>
      </c>
    </row>
    <row r="60" spans="2:7" ht="16" customHeight="1">
      <c r="B60" s="153" t="s">
        <v>83</v>
      </c>
      <c r="C60" s="145" t="s">
        <v>125</v>
      </c>
      <c r="E60" s="146" t="s">
        <v>87</v>
      </c>
      <c r="F60" s="146">
        <v>1993</v>
      </c>
      <c r="G60" s="146"/>
    </row>
    <row r="61" spans="2:7">
      <c r="B61" s="153" t="s">
        <v>77</v>
      </c>
      <c r="C61" s="145"/>
      <c r="E61" s="146" t="s">
        <v>89</v>
      </c>
      <c r="F61" s="146">
        <v>1993</v>
      </c>
      <c r="G61" s="146"/>
    </row>
    <row r="62" spans="2:7">
      <c r="B62" s="153" t="s">
        <v>72</v>
      </c>
      <c r="C62" s="145"/>
      <c r="E62" s="146" t="s">
        <v>91</v>
      </c>
      <c r="F62" s="146">
        <v>1993</v>
      </c>
      <c r="G62" s="146"/>
    </row>
    <row r="63" spans="2:7">
      <c r="E63" s="146" t="s">
        <v>94</v>
      </c>
      <c r="F63" s="146">
        <v>1993</v>
      </c>
      <c r="G63" s="146"/>
    </row>
    <row r="66" spans="2:7" ht="14">
      <c r="B66" s="155" t="s">
        <v>54</v>
      </c>
      <c r="C66" s="156"/>
      <c r="D66" s="157"/>
      <c r="E66" s="158"/>
      <c r="F66" s="158"/>
      <c r="G66" s="159"/>
    </row>
    <row r="67" spans="2:7">
      <c r="B67" s="148" t="s">
        <v>169</v>
      </c>
    </row>
    <row r="69" spans="2:7">
      <c r="B69" s="149" t="s">
        <v>124</v>
      </c>
      <c r="E69" s="144" t="s">
        <v>84</v>
      </c>
    </row>
    <row r="71" spans="2:7" ht="22">
      <c r="B71" s="145" t="s">
        <v>83</v>
      </c>
      <c r="C71" s="145" t="s">
        <v>125</v>
      </c>
      <c r="E71" s="146" t="s">
        <v>85</v>
      </c>
      <c r="F71" s="146" t="s">
        <v>86</v>
      </c>
      <c r="G71" s="146" t="s">
        <v>18</v>
      </c>
    </row>
    <row r="72" spans="2:7" ht="22">
      <c r="B72" s="145" t="s">
        <v>103</v>
      </c>
      <c r="C72" s="145" t="s">
        <v>55</v>
      </c>
      <c r="E72" s="146" t="s">
        <v>19</v>
      </c>
      <c r="F72" s="146">
        <v>1978</v>
      </c>
      <c r="G72" s="146" t="s">
        <v>20</v>
      </c>
    </row>
    <row r="73" spans="2:7" ht="66">
      <c r="B73" s="145" t="s">
        <v>65</v>
      </c>
      <c r="C73" s="145" t="s">
        <v>56</v>
      </c>
      <c r="E73" s="146" t="s">
        <v>87</v>
      </c>
      <c r="F73" s="146">
        <v>2007</v>
      </c>
      <c r="G73" s="146" t="s">
        <v>21</v>
      </c>
    </row>
    <row r="74" spans="2:7" ht="33">
      <c r="B74" s="145" t="s">
        <v>77</v>
      </c>
      <c r="C74" s="145" t="s">
        <v>57</v>
      </c>
      <c r="E74" s="146" t="s">
        <v>94</v>
      </c>
      <c r="F74" s="146">
        <v>1978</v>
      </c>
      <c r="G74" s="146" t="s">
        <v>22</v>
      </c>
    </row>
    <row r="75" spans="2:7" ht="78" customHeight="1">
      <c r="B75" s="145" t="s">
        <v>80</v>
      </c>
      <c r="C75" s="145" t="s">
        <v>58</v>
      </c>
    </row>
    <row r="76" spans="2:7">
      <c r="B76" s="145" t="s">
        <v>72</v>
      </c>
      <c r="C76" s="145" t="s">
        <v>59</v>
      </c>
    </row>
    <row r="77" spans="2:7" ht="55">
      <c r="B77" s="145" t="s">
        <v>81</v>
      </c>
      <c r="C77" s="145" t="s">
        <v>16</v>
      </c>
    </row>
    <row r="80" spans="2:7" ht="14">
      <c r="B80" s="155" t="s">
        <v>325</v>
      </c>
      <c r="C80" s="156"/>
      <c r="D80" s="157"/>
      <c r="E80" s="158"/>
      <c r="F80" s="158"/>
      <c r="G80" s="159"/>
    </row>
    <row r="81" spans="2:7">
      <c r="B81" s="138" t="s">
        <v>113</v>
      </c>
    </row>
    <row r="83" spans="2:7">
      <c r="B83" s="149" t="s">
        <v>124</v>
      </c>
      <c r="E83" s="144" t="s">
        <v>84</v>
      </c>
    </row>
    <row r="85" spans="2:7" ht="22">
      <c r="B85" s="146" t="s">
        <v>83</v>
      </c>
      <c r="C85" s="150" t="s">
        <v>125</v>
      </c>
      <c r="E85" s="146" t="s">
        <v>85</v>
      </c>
      <c r="F85" s="146" t="s">
        <v>86</v>
      </c>
      <c r="G85" s="146" t="s">
        <v>125</v>
      </c>
    </row>
    <row r="86" spans="2:7">
      <c r="B86" s="146" t="s">
        <v>105</v>
      </c>
      <c r="C86" s="150" t="s">
        <v>23</v>
      </c>
      <c r="E86" s="146" t="s">
        <v>19</v>
      </c>
      <c r="F86" s="146">
        <v>2000</v>
      </c>
      <c r="G86" s="146" t="s">
        <v>27</v>
      </c>
    </row>
    <row r="87" spans="2:7" ht="22">
      <c r="B87" s="146" t="s">
        <v>77</v>
      </c>
      <c r="C87" s="150" t="s">
        <v>24</v>
      </c>
      <c r="E87" s="146" t="s">
        <v>91</v>
      </c>
      <c r="F87" s="146">
        <v>2000</v>
      </c>
      <c r="G87" s="146" t="s">
        <v>28</v>
      </c>
    </row>
    <row r="88" spans="2:7" ht="22">
      <c r="B88" s="146" t="s">
        <v>80</v>
      </c>
      <c r="C88" s="150" t="s">
        <v>25</v>
      </c>
      <c r="E88" s="146" t="s">
        <v>96</v>
      </c>
      <c r="F88" s="146">
        <v>1997</v>
      </c>
      <c r="G88" s="146" t="s">
        <v>29</v>
      </c>
    </row>
    <row r="89" spans="2:7" ht="44">
      <c r="B89" s="146" t="s">
        <v>72</v>
      </c>
      <c r="C89" s="150" t="s">
        <v>26</v>
      </c>
      <c r="E89" s="146" t="s">
        <v>98</v>
      </c>
      <c r="F89" s="146">
        <v>2000</v>
      </c>
      <c r="G89" s="146" t="s">
        <v>30</v>
      </c>
    </row>
    <row r="92" spans="2:7" ht="14">
      <c r="B92" s="155" t="s">
        <v>31</v>
      </c>
      <c r="C92" s="156"/>
      <c r="D92" s="157"/>
      <c r="E92" s="158"/>
      <c r="F92" s="158"/>
      <c r="G92" s="159"/>
    </row>
    <row r="93" spans="2:7">
      <c r="B93" s="138" t="s">
        <v>118</v>
      </c>
    </row>
    <row r="95" spans="2:7">
      <c r="B95" s="149" t="s">
        <v>124</v>
      </c>
      <c r="E95" s="144" t="s">
        <v>84</v>
      </c>
    </row>
    <row r="97" spans="2:7" ht="22">
      <c r="B97" s="146" t="s">
        <v>83</v>
      </c>
      <c r="C97" s="150" t="s">
        <v>125</v>
      </c>
      <c r="E97" s="146" t="s">
        <v>85</v>
      </c>
      <c r="F97" s="146" t="s">
        <v>86</v>
      </c>
      <c r="G97" s="146" t="s">
        <v>125</v>
      </c>
    </row>
    <row r="98" spans="2:7">
      <c r="B98" s="161" t="s">
        <v>126</v>
      </c>
      <c r="C98" s="145"/>
      <c r="E98" s="146" t="s">
        <v>19</v>
      </c>
      <c r="F98" s="146">
        <v>1993</v>
      </c>
      <c r="G98" s="146"/>
    </row>
    <row r="99" spans="2:7">
      <c r="B99" s="161" t="s">
        <v>101</v>
      </c>
      <c r="C99" s="145"/>
      <c r="E99" s="146" t="s">
        <v>34</v>
      </c>
      <c r="F99" s="146">
        <v>1993</v>
      </c>
      <c r="G99" s="146"/>
    </row>
    <row r="100" spans="2:7">
      <c r="B100" s="161" t="s">
        <v>103</v>
      </c>
      <c r="C100" s="145"/>
      <c r="E100" s="146" t="s">
        <v>93</v>
      </c>
      <c r="F100" s="146">
        <v>1993</v>
      </c>
      <c r="G100" s="146"/>
    </row>
    <row r="101" spans="2:7">
      <c r="B101" s="161" t="s">
        <v>65</v>
      </c>
      <c r="C101" s="145"/>
      <c r="E101" s="146" t="s">
        <v>94</v>
      </c>
      <c r="F101" s="146">
        <v>1993</v>
      </c>
      <c r="G101" s="146"/>
    </row>
    <row r="102" spans="2:7">
      <c r="B102" s="161" t="s">
        <v>32</v>
      </c>
      <c r="C102" s="145"/>
      <c r="E102" s="146" t="s">
        <v>96</v>
      </c>
      <c r="F102" s="146">
        <v>1993</v>
      </c>
      <c r="G102" s="146"/>
    </row>
    <row r="103" spans="2:7" ht="22">
      <c r="B103" s="161" t="s">
        <v>105</v>
      </c>
      <c r="C103" s="145"/>
      <c r="E103" s="146" t="s">
        <v>98</v>
      </c>
      <c r="F103" s="146">
        <v>2008</v>
      </c>
      <c r="G103" s="146" t="s">
        <v>35</v>
      </c>
    </row>
    <row r="104" spans="2:7">
      <c r="B104" s="161" t="s">
        <v>33</v>
      </c>
      <c r="C104" s="145"/>
    </row>
    <row r="105" spans="2:7">
      <c r="B105" s="161" t="s">
        <v>75</v>
      </c>
      <c r="C105" s="145"/>
    </row>
    <row r="106" spans="2:7">
      <c r="B106" s="161" t="s">
        <v>77</v>
      </c>
      <c r="C106" s="145"/>
    </row>
    <row r="107" spans="2:7">
      <c r="B107" s="161" t="s">
        <v>72</v>
      </c>
      <c r="C107" s="145"/>
    </row>
    <row r="110" spans="2:7" ht="14">
      <c r="B110" s="155" t="s">
        <v>324</v>
      </c>
      <c r="C110" s="156"/>
      <c r="D110" s="157"/>
      <c r="E110" s="158"/>
      <c r="F110" s="158"/>
      <c r="G110" s="159"/>
    </row>
    <row r="111" spans="2:7">
      <c r="B111" s="138" t="s">
        <v>121</v>
      </c>
    </row>
    <row r="113" spans="2:7">
      <c r="B113" s="149" t="s">
        <v>124</v>
      </c>
      <c r="E113" s="144" t="s">
        <v>84</v>
      </c>
    </row>
    <row r="115" spans="2:7" ht="11" customHeight="1">
      <c r="B115" s="153" t="s">
        <v>83</v>
      </c>
      <c r="C115" s="145" t="s">
        <v>125</v>
      </c>
      <c r="E115" s="146" t="s">
        <v>85</v>
      </c>
      <c r="F115" s="146" t="s">
        <v>86</v>
      </c>
      <c r="G115" s="146" t="s">
        <v>18</v>
      </c>
    </row>
    <row r="116" spans="2:7" ht="22">
      <c r="B116" s="153" t="s">
        <v>75</v>
      </c>
      <c r="C116" s="145" t="s">
        <v>36</v>
      </c>
      <c r="E116" s="146" t="s">
        <v>19</v>
      </c>
      <c r="F116" s="146">
        <v>1973</v>
      </c>
      <c r="G116" s="146" t="s">
        <v>38</v>
      </c>
    </row>
    <row r="117" spans="2:7">
      <c r="B117" s="153" t="s">
        <v>77</v>
      </c>
      <c r="C117" s="145"/>
      <c r="E117" s="146" t="s">
        <v>39</v>
      </c>
      <c r="F117" s="146"/>
      <c r="G117" s="146"/>
    </row>
    <row r="118" spans="2:7" ht="11" customHeight="1">
      <c r="B118" s="153" t="s">
        <v>72</v>
      </c>
      <c r="C118" s="145" t="s">
        <v>37</v>
      </c>
      <c r="E118" s="146" t="s">
        <v>40</v>
      </c>
      <c r="F118" s="146"/>
      <c r="G118" s="146"/>
    </row>
    <row r="119" spans="2:7">
      <c r="E119" s="146" t="s">
        <v>41</v>
      </c>
      <c r="F119" s="146"/>
      <c r="G119" s="146"/>
    </row>
    <row r="120" spans="2:7">
      <c r="E120" s="146" t="s">
        <v>91</v>
      </c>
      <c r="F120" s="146">
        <v>1973</v>
      </c>
      <c r="G120" s="146"/>
    </row>
    <row r="121" spans="2:7">
      <c r="E121" s="146" t="s">
        <v>94</v>
      </c>
      <c r="F121" s="146">
        <v>1973</v>
      </c>
      <c r="G121" s="146" t="s">
        <v>42</v>
      </c>
    </row>
    <row r="124" spans="2:7" ht="14">
      <c r="B124" s="155" t="s">
        <v>327</v>
      </c>
      <c r="C124" s="156"/>
      <c r="D124" s="157"/>
      <c r="E124" s="158"/>
      <c r="F124" s="158"/>
      <c r="G124" s="159"/>
    </row>
    <row r="125" spans="2:7">
      <c r="B125" s="138" t="s">
        <v>116</v>
      </c>
    </row>
    <row r="127" spans="2:7">
      <c r="B127" s="149" t="s">
        <v>124</v>
      </c>
      <c r="E127" s="144" t="s">
        <v>84</v>
      </c>
    </row>
    <row r="129" spans="2:7" ht="11" customHeight="1">
      <c r="B129" s="153" t="s">
        <v>83</v>
      </c>
      <c r="C129" s="145" t="s">
        <v>125</v>
      </c>
      <c r="E129" s="146" t="s">
        <v>85</v>
      </c>
      <c r="F129" s="146" t="s">
        <v>86</v>
      </c>
      <c r="G129" s="146" t="s">
        <v>125</v>
      </c>
    </row>
    <row r="130" spans="2:7" ht="11" customHeight="1">
      <c r="B130" s="153" t="s">
        <v>103</v>
      </c>
      <c r="C130" s="145" t="s">
        <v>43</v>
      </c>
      <c r="E130" s="146" t="s">
        <v>19</v>
      </c>
      <c r="F130" s="146"/>
      <c r="G130" s="146"/>
    </row>
    <row r="131" spans="2:7">
      <c r="B131" s="153" t="s">
        <v>77</v>
      </c>
      <c r="C131" s="145"/>
      <c r="E131" s="146" t="s">
        <v>89</v>
      </c>
      <c r="F131" s="146"/>
      <c r="G131" s="146"/>
    </row>
    <row r="132" spans="2:7" ht="11" customHeight="1">
      <c r="B132" s="153" t="s">
        <v>81</v>
      </c>
      <c r="C132" s="145" t="s">
        <v>44</v>
      </c>
      <c r="E132" s="146" t="s">
        <v>94</v>
      </c>
      <c r="F132" s="146"/>
      <c r="G132" s="146" t="s">
        <v>45</v>
      </c>
    </row>
    <row r="133" spans="2:7">
      <c r="E133" s="146" t="s">
        <v>96</v>
      </c>
      <c r="F133" s="146"/>
      <c r="G133" s="146"/>
    </row>
    <row r="134" spans="2:7" ht="22">
      <c r="E134" s="146" t="s">
        <v>98</v>
      </c>
      <c r="F134" s="146"/>
      <c r="G134" s="146" t="s">
        <v>46</v>
      </c>
    </row>
    <row r="135" spans="2:7" ht="22">
      <c r="E135" s="146" t="s">
        <v>47</v>
      </c>
      <c r="F135" s="146"/>
      <c r="G135" s="146"/>
    </row>
    <row r="138" spans="2:7" ht="14">
      <c r="B138" s="155" t="s">
        <v>335</v>
      </c>
      <c r="C138" s="156"/>
      <c r="D138" s="157"/>
      <c r="E138" s="158"/>
      <c r="F138" s="158"/>
      <c r="G138" s="159"/>
    </row>
    <row r="139" spans="2:7">
      <c r="B139" s="138" t="s">
        <v>120</v>
      </c>
    </row>
    <row r="141" spans="2:7">
      <c r="B141" s="149" t="s">
        <v>124</v>
      </c>
      <c r="E141" s="144" t="s">
        <v>84</v>
      </c>
    </row>
    <row r="143" spans="2:7" ht="11" customHeight="1">
      <c r="B143" s="153" t="s">
        <v>83</v>
      </c>
      <c r="C143" s="145" t="s">
        <v>125</v>
      </c>
      <c r="E143" s="146" t="s">
        <v>85</v>
      </c>
      <c r="F143" s="146" t="s">
        <v>86</v>
      </c>
      <c r="G143" s="146" t="s">
        <v>125</v>
      </c>
    </row>
    <row r="144" spans="2:7">
      <c r="B144" s="153" t="s">
        <v>126</v>
      </c>
      <c r="C144" s="145"/>
      <c r="E144" s="146" t="s">
        <v>19</v>
      </c>
      <c r="F144" s="146"/>
      <c r="G144" s="146"/>
    </row>
    <row r="145" spans="2:7">
      <c r="B145" s="153" t="s">
        <v>77</v>
      </c>
      <c r="C145" s="145"/>
      <c r="E145" s="146" t="s">
        <v>89</v>
      </c>
      <c r="F145" s="146"/>
      <c r="G145" s="146"/>
    </row>
    <row r="146" spans="2:7">
      <c r="E146" s="146" t="s">
        <v>91</v>
      </c>
      <c r="F146" s="146"/>
      <c r="G146" s="146"/>
    </row>
    <row r="147" spans="2:7">
      <c r="E147" s="146" t="s">
        <v>96</v>
      </c>
      <c r="F147" s="146"/>
      <c r="G147" s="146"/>
    </row>
    <row r="148" spans="2:7" ht="22">
      <c r="E148" s="146" t="s">
        <v>98</v>
      </c>
      <c r="F148" s="146"/>
      <c r="G148" s="146" t="s">
        <v>1</v>
      </c>
    </row>
    <row r="149" spans="2:7">
      <c r="B149" s="143" t="s">
        <v>15</v>
      </c>
    </row>
    <row r="150" spans="2:7">
      <c r="B150" s="160" t="s">
        <v>4</v>
      </c>
      <c r="C150" s="39"/>
    </row>
    <row r="151" spans="2:7">
      <c r="B151" s="160" t="s">
        <v>5</v>
      </c>
      <c r="C151" s="39"/>
    </row>
    <row r="152" spans="2:7">
      <c r="B152" s="160" t="s">
        <v>6</v>
      </c>
      <c r="C152" s="39"/>
    </row>
    <row r="153" spans="2:7">
      <c r="B153" s="160" t="s">
        <v>7</v>
      </c>
      <c r="C153" s="39"/>
    </row>
    <row r="154" spans="2:7">
      <c r="B154" s="160" t="s">
        <v>8</v>
      </c>
      <c r="C154" s="39"/>
    </row>
    <row r="155" spans="2:7">
      <c r="B155" s="160" t="s">
        <v>9</v>
      </c>
      <c r="C155" s="39"/>
    </row>
    <row r="156" spans="2:7">
      <c r="B156" s="160" t="s">
        <v>10</v>
      </c>
      <c r="C156" s="39"/>
    </row>
    <row r="157" spans="2:7">
      <c r="B157" s="160" t="s">
        <v>11</v>
      </c>
      <c r="C157" s="39"/>
    </row>
    <row r="158" spans="2:7">
      <c r="B158" s="160" t="s">
        <v>12</v>
      </c>
      <c r="C158" s="39"/>
    </row>
    <row r="159" spans="2:7">
      <c r="B159" s="160" t="s">
        <v>13</v>
      </c>
      <c r="C159" s="39"/>
    </row>
    <row r="160" spans="2:7">
      <c r="B160" s="160" t="s">
        <v>14</v>
      </c>
      <c r="C160" s="39"/>
    </row>
  </sheetData>
  <phoneticPr fontId="29" type="noConversion"/>
  <pageMargins left="0.25" right="0.25"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138"/>
  <sheetViews>
    <sheetView topLeftCell="A7" zoomScale="128" zoomScaleNormal="128" zoomScalePageLayoutView="128" workbookViewId="0">
      <pane ySplit="1" topLeftCell="A29" activePane="bottomLeft" state="frozen"/>
      <selection activeCell="A7" sqref="A7"/>
      <selection pane="bottomLeft" activeCell="P81" sqref="P81"/>
    </sheetView>
  </sheetViews>
  <sheetFormatPr baseColWidth="10" defaultRowHeight="13"/>
  <cols>
    <col min="1" max="1" width="3.83203125" style="89" customWidth="1"/>
    <col min="2" max="2" width="49.1640625" style="89" customWidth="1"/>
    <col min="3" max="3" width="9.83203125" style="89" customWidth="1"/>
    <col min="4" max="4" width="8.83203125" style="89" bestFit="1" customWidth="1"/>
    <col min="5" max="5" width="8.83203125" style="89" customWidth="1"/>
    <col min="6" max="6" width="8.6640625" style="89" customWidth="1"/>
    <col min="7" max="7" width="8.83203125" style="89" bestFit="1" customWidth="1"/>
    <col min="8" max="8" width="9" style="89" customWidth="1"/>
    <col min="9" max="11" width="8.83203125" style="89" bestFit="1" customWidth="1"/>
    <col min="12" max="12" width="10.33203125" style="89" bestFit="1" customWidth="1"/>
    <col min="13" max="13" width="8.83203125" style="89" bestFit="1" customWidth="1"/>
    <col min="14" max="14" width="9.1640625" style="91" customWidth="1"/>
    <col min="15" max="15" width="9.1640625" style="89" customWidth="1"/>
    <col min="16" max="16" width="16" style="90" bestFit="1" customWidth="1"/>
    <col min="17" max="17" width="10.33203125" style="90" customWidth="1"/>
    <col min="18" max="18" width="9.1640625" style="89" customWidth="1"/>
    <col min="19" max="19" width="5" style="89" customWidth="1"/>
    <col min="20" max="20" width="12.33203125" style="89" customWidth="1"/>
    <col min="21" max="16384" width="10.83203125" style="89"/>
  </cols>
  <sheetData>
    <row r="1" spans="1:19">
      <c r="C1" s="126" t="s">
        <v>155</v>
      </c>
      <c r="D1" s="126" t="s">
        <v>154</v>
      </c>
      <c r="E1" s="126" t="s">
        <v>153</v>
      </c>
      <c r="F1" s="126" t="s">
        <v>152</v>
      </c>
      <c r="G1" s="126" t="s">
        <v>151</v>
      </c>
      <c r="H1" s="126" t="s">
        <v>150</v>
      </c>
      <c r="I1" s="126" t="s">
        <v>330</v>
      </c>
      <c r="J1" s="126" t="s">
        <v>331</v>
      </c>
      <c r="K1" s="126" t="s">
        <v>332</v>
      </c>
      <c r="L1" s="126" t="s">
        <v>333</v>
      </c>
      <c r="M1" s="126" t="s">
        <v>349</v>
      </c>
      <c r="O1" s="90"/>
    </row>
    <row r="2" spans="1:19">
      <c r="B2" s="132" t="s">
        <v>162</v>
      </c>
      <c r="C2" s="134">
        <v>530000</v>
      </c>
      <c r="D2" s="134">
        <v>530000</v>
      </c>
      <c r="E2" s="134">
        <v>640000</v>
      </c>
      <c r="F2" s="134">
        <v>740000</v>
      </c>
      <c r="G2" s="134">
        <v>830000</v>
      </c>
      <c r="H2" s="134">
        <v>910000</v>
      </c>
      <c r="I2" s="134">
        <v>940000</v>
      </c>
      <c r="J2" s="134">
        <v>950000</v>
      </c>
      <c r="K2" s="134">
        <v>920000</v>
      </c>
      <c r="L2" s="134">
        <v>1469318791.5746727</v>
      </c>
      <c r="M2" s="134">
        <v>1554479637.7915499</v>
      </c>
    </row>
    <row r="3" spans="1:19">
      <c r="B3" s="132" t="s">
        <v>161</v>
      </c>
      <c r="C3" s="134">
        <v>210000</v>
      </c>
      <c r="D3" s="134">
        <v>216810.13800000001</v>
      </c>
      <c r="E3" s="134">
        <v>289907.91899999999</v>
      </c>
      <c r="F3" s="134">
        <v>326837.13699999999</v>
      </c>
      <c r="G3" s="134">
        <v>384874.76799999998</v>
      </c>
      <c r="H3" s="96">
        <v>434864</v>
      </c>
      <c r="I3" s="96">
        <v>398189</v>
      </c>
      <c r="J3" s="96">
        <v>393000</v>
      </c>
      <c r="K3" s="96">
        <v>360000</v>
      </c>
      <c r="L3" s="96">
        <v>323450931.97825003</v>
      </c>
      <c r="M3" s="96">
        <v>333544489.26021701</v>
      </c>
      <c r="O3" s="90"/>
      <c r="P3" s="133"/>
    </row>
    <row r="4" spans="1:19">
      <c r="B4" s="132" t="s">
        <v>160</v>
      </c>
      <c r="C4" s="95">
        <f t="shared" ref="C4:M4" si="0">C3/C2</f>
        <v>0.39622641509433965</v>
      </c>
      <c r="D4" s="95">
        <f t="shared" si="0"/>
        <v>0.40907573207547171</v>
      </c>
      <c r="E4" s="95">
        <f t="shared" si="0"/>
        <v>0.45298112343749997</v>
      </c>
      <c r="F4" s="95">
        <f t="shared" si="0"/>
        <v>0.44167180675675671</v>
      </c>
      <c r="G4" s="95">
        <f t="shared" si="0"/>
        <v>0.46370453975903614</v>
      </c>
      <c r="H4" s="92">
        <f t="shared" si="0"/>
        <v>0.47787252747252745</v>
      </c>
      <c r="I4" s="92">
        <f t="shared" si="0"/>
        <v>0.42360531914893618</v>
      </c>
      <c r="J4" s="92">
        <f t="shared" si="0"/>
        <v>0.41368421052631577</v>
      </c>
      <c r="K4" s="92">
        <f t="shared" si="0"/>
        <v>0.39130434782608697</v>
      </c>
      <c r="L4" s="92">
        <f t="shared" si="0"/>
        <v>0.2201366604939469</v>
      </c>
      <c r="M4" s="92">
        <f t="shared" si="0"/>
        <v>0.21456986708046163</v>
      </c>
      <c r="O4" s="90"/>
    </row>
    <row r="5" spans="1:19">
      <c r="B5" s="131"/>
      <c r="C5" s="98"/>
    </row>
    <row r="6" spans="1:19">
      <c r="C6" s="98"/>
      <c r="N6" s="130"/>
    </row>
    <row r="7" spans="1:19" ht="16">
      <c r="B7" s="129" t="s">
        <v>159</v>
      </c>
      <c r="I7" s="89" t="s">
        <v>158</v>
      </c>
    </row>
    <row r="9" spans="1:19">
      <c r="A9" s="89" t="s">
        <v>157</v>
      </c>
      <c r="B9" s="128" t="s">
        <v>156</v>
      </c>
      <c r="C9" s="126" t="s">
        <v>155</v>
      </c>
      <c r="D9" s="126" t="s">
        <v>154</v>
      </c>
      <c r="E9" s="126" t="s">
        <v>153</v>
      </c>
      <c r="F9" s="126" t="s">
        <v>152</v>
      </c>
      <c r="G9" s="127" t="s">
        <v>151</v>
      </c>
      <c r="H9" s="126" t="s">
        <v>150</v>
      </c>
      <c r="I9" s="126" t="s">
        <v>330</v>
      </c>
      <c r="J9" s="126" t="s">
        <v>331</v>
      </c>
      <c r="K9" s="126" t="s">
        <v>332</v>
      </c>
      <c r="L9" s="126" t="s">
        <v>333</v>
      </c>
      <c r="M9" s="126" t="s">
        <v>349</v>
      </c>
      <c r="N9" s="125" t="s">
        <v>149</v>
      </c>
      <c r="O9" s="125" t="s">
        <v>148</v>
      </c>
    </row>
    <row r="10" spans="1:19" ht="11">
      <c r="A10" s="89">
        <v>1</v>
      </c>
      <c r="B10" s="101" t="s">
        <v>147</v>
      </c>
      <c r="C10" s="115">
        <v>9147439.3300000001</v>
      </c>
      <c r="D10" s="115">
        <v>8449741.2699999996</v>
      </c>
      <c r="E10" s="115">
        <v>14017467.359999999</v>
      </c>
      <c r="F10" s="115">
        <v>15261261.949999999</v>
      </c>
      <c r="G10" s="115">
        <v>16817300</v>
      </c>
      <c r="H10" s="100">
        <v>20014500</v>
      </c>
      <c r="I10" s="115">
        <v>18013500</v>
      </c>
      <c r="J10" s="115">
        <v>15011200</v>
      </c>
      <c r="K10" s="115">
        <v>14309460</v>
      </c>
      <c r="L10" s="115">
        <v>15208580</v>
      </c>
      <c r="M10" s="115">
        <v>15010800</v>
      </c>
      <c r="N10" s="99">
        <f t="shared" ref="N10:N18" si="1">(M10-H10)/H10</f>
        <v>-0.25000374728321967</v>
      </c>
      <c r="O10" s="99">
        <f t="shared" ref="O10:O20" si="2">(M10-L10)/L10</f>
        <v>-1.3004501406442942E-2</v>
      </c>
      <c r="P10" s="98" t="s">
        <v>263</v>
      </c>
      <c r="Q10" s="98"/>
      <c r="R10" s="121"/>
    </row>
    <row r="11" spans="1:19">
      <c r="A11" s="89">
        <v>2</v>
      </c>
      <c r="B11" s="101" t="s">
        <v>146</v>
      </c>
      <c r="C11" s="100">
        <v>6185527.3600000003</v>
      </c>
      <c r="D11" s="100">
        <v>3040213</v>
      </c>
      <c r="E11" s="100">
        <v>11781101.060000001</v>
      </c>
      <c r="F11" s="100">
        <v>7313994.3210000005</v>
      </c>
      <c r="G11" s="100">
        <v>14251555.49</v>
      </c>
      <c r="H11" s="100">
        <v>21087000</v>
      </c>
      <c r="I11" s="100">
        <v>26988937.489999998</v>
      </c>
      <c r="J11" s="100">
        <v>28135329.59</v>
      </c>
      <c r="K11" s="100">
        <v>27036000</v>
      </c>
      <c r="L11" s="100">
        <v>14294960</v>
      </c>
      <c r="M11" s="100">
        <v>14074370</v>
      </c>
      <c r="N11" s="99">
        <f t="shared" si="1"/>
        <v>-0.33255702565561718</v>
      </c>
      <c r="O11" s="99">
        <f t="shared" si="2"/>
        <v>-1.5431312854320684E-2</v>
      </c>
      <c r="P11" s="98" t="s">
        <v>263</v>
      </c>
    </row>
    <row r="12" spans="1:19" ht="12" customHeight="1">
      <c r="A12" s="89">
        <v>3</v>
      </c>
      <c r="B12" s="101" t="s">
        <v>145</v>
      </c>
      <c r="C12" s="100">
        <v>14115271.039999999</v>
      </c>
      <c r="D12" s="100">
        <v>12524999.310000001</v>
      </c>
      <c r="E12" s="100">
        <v>10177790.550000001</v>
      </c>
      <c r="F12" s="100">
        <v>4138094.42</v>
      </c>
      <c r="G12" s="100">
        <v>28376000.989999998</v>
      </c>
      <c r="H12" s="100">
        <v>29069000</v>
      </c>
      <c r="I12" s="100">
        <v>28583906.559999999</v>
      </c>
      <c r="J12" s="100">
        <v>30576156.559999999</v>
      </c>
      <c r="K12" s="100">
        <v>28043000</v>
      </c>
      <c r="L12" s="100">
        <v>14294960</v>
      </c>
      <c r="M12" s="100">
        <v>13426010</v>
      </c>
      <c r="N12" s="99">
        <f t="shared" si="1"/>
        <v>-0.53813306271285566</v>
      </c>
      <c r="O12" s="99">
        <f t="shared" si="2"/>
        <v>-6.07871585509858E-2</v>
      </c>
      <c r="P12" s="98" t="s">
        <v>263</v>
      </c>
      <c r="R12" s="124"/>
      <c r="S12" s="123"/>
    </row>
    <row r="13" spans="1:19">
      <c r="A13" s="89">
        <v>4</v>
      </c>
      <c r="B13" s="101" t="s">
        <v>144</v>
      </c>
      <c r="C13" s="115">
        <v>2379545.61</v>
      </c>
      <c r="D13" s="115">
        <v>5557613.6799999997</v>
      </c>
      <c r="E13" s="115">
        <v>11190574.109999999</v>
      </c>
      <c r="F13" s="115">
        <v>10204272.970000001</v>
      </c>
      <c r="G13" s="115">
        <v>12106810</v>
      </c>
      <c r="H13" s="100">
        <v>16906310</v>
      </c>
      <c r="I13" s="115">
        <v>14207290</v>
      </c>
      <c r="J13" s="115">
        <v>11706730</v>
      </c>
      <c r="K13" s="115">
        <v>9485939.5999999996</v>
      </c>
      <c r="L13" s="115">
        <v>10624493</v>
      </c>
      <c r="M13" s="115">
        <v>11121091.199999999</v>
      </c>
      <c r="N13" s="99">
        <f t="shared" si="1"/>
        <v>-0.34219287354839706</v>
      </c>
      <c r="O13" s="99">
        <f t="shared" si="2"/>
        <v>4.6740884482675951E-2</v>
      </c>
      <c r="P13" s="98" t="s">
        <v>263</v>
      </c>
      <c r="S13" s="122"/>
    </row>
    <row r="14" spans="1:19" ht="11">
      <c r="A14" s="89">
        <v>5</v>
      </c>
      <c r="B14" s="103" t="s">
        <v>143</v>
      </c>
      <c r="C14" s="102">
        <v>7155045</v>
      </c>
      <c r="D14" s="102">
        <v>6681808</v>
      </c>
      <c r="E14" s="102">
        <v>7653155</v>
      </c>
      <c r="F14" s="102">
        <v>10260509.865563899</v>
      </c>
      <c r="G14" s="102">
        <v>11404329.9792566</v>
      </c>
      <c r="H14" s="102">
        <v>9900632</v>
      </c>
      <c r="I14" s="102">
        <v>9702940</v>
      </c>
      <c r="J14" s="102">
        <v>10810658.874689899</v>
      </c>
      <c r="K14" s="102">
        <v>11086290.0066636</v>
      </c>
      <c r="L14" s="102">
        <v>10848646.794734901</v>
      </c>
      <c r="M14" s="102">
        <v>10830485.2519238</v>
      </c>
      <c r="N14" s="110">
        <f t="shared" si="1"/>
        <v>9.3918575291334891E-2</v>
      </c>
      <c r="O14" s="110">
        <f t="shared" si="2"/>
        <v>-1.6740837041459881E-3</v>
      </c>
      <c r="P14" s="98" t="s">
        <v>282</v>
      </c>
      <c r="Q14" s="89"/>
    </row>
    <row r="15" spans="1:19">
      <c r="A15" s="89">
        <v>6</v>
      </c>
      <c r="B15" s="101" t="s">
        <v>142</v>
      </c>
      <c r="C15" s="100">
        <v>2599057</v>
      </c>
      <c r="D15" s="100">
        <v>4478296</v>
      </c>
      <c r="E15" s="100">
        <v>6279613</v>
      </c>
      <c r="F15" s="100">
        <v>8395889</v>
      </c>
      <c r="G15" s="100">
        <v>9955948</v>
      </c>
      <c r="H15" s="100">
        <v>16394872.545123599</v>
      </c>
      <c r="I15" s="100">
        <v>11435470.587886</v>
      </c>
      <c r="J15" s="100">
        <v>12168873.295301501</v>
      </c>
      <c r="K15" s="100">
        <v>9620502</v>
      </c>
      <c r="L15" s="100">
        <v>11312856.464995701</v>
      </c>
      <c r="M15" s="100">
        <v>11053339.5966422</v>
      </c>
      <c r="N15" s="99">
        <f t="shared" si="1"/>
        <v>-0.32580509142598707</v>
      </c>
      <c r="O15" s="99">
        <f t="shared" si="2"/>
        <v>-2.2939994788805054E-2</v>
      </c>
      <c r="P15" s="98" t="s">
        <v>263</v>
      </c>
    </row>
    <row r="16" spans="1:19">
      <c r="A16" s="89">
        <v>7</v>
      </c>
      <c r="B16" s="101" t="s">
        <v>141</v>
      </c>
      <c r="C16" s="100">
        <v>4394625.99</v>
      </c>
      <c r="D16" s="100">
        <v>6308949</v>
      </c>
      <c r="E16" s="100">
        <v>7725800.0700000003</v>
      </c>
      <c r="F16" s="100">
        <v>14341688.9</v>
      </c>
      <c r="G16" s="100">
        <v>8954000</v>
      </c>
      <c r="H16" s="100">
        <v>10206060</v>
      </c>
      <c r="I16" s="100">
        <v>9668130</v>
      </c>
      <c r="J16" s="100">
        <v>9081200</v>
      </c>
      <c r="K16" s="100">
        <v>8333900</v>
      </c>
      <c r="L16" s="100">
        <v>9170000</v>
      </c>
      <c r="M16" s="100">
        <v>9697000</v>
      </c>
      <c r="N16" s="99">
        <f t="shared" si="1"/>
        <v>-4.9878209612720284E-2</v>
      </c>
      <c r="O16" s="99">
        <f t="shared" si="2"/>
        <v>5.7470010905125407E-2</v>
      </c>
      <c r="P16" s="98" t="s">
        <v>263</v>
      </c>
    </row>
    <row r="17" spans="1:21">
      <c r="A17" s="89">
        <v>8</v>
      </c>
      <c r="B17" s="101" t="s">
        <v>140</v>
      </c>
      <c r="C17" s="100">
        <v>3611913.83</v>
      </c>
      <c r="D17" s="100">
        <v>3020600.37</v>
      </c>
      <c r="E17" s="100">
        <v>4502439.1500000004</v>
      </c>
      <c r="F17" s="100">
        <v>6730746.6399999997</v>
      </c>
      <c r="G17" s="100">
        <v>10509620</v>
      </c>
      <c r="H17" s="100">
        <v>12107710</v>
      </c>
      <c r="I17" s="100">
        <v>12807650</v>
      </c>
      <c r="J17" s="100">
        <v>12210200</v>
      </c>
      <c r="K17" s="100">
        <v>4695372.32</v>
      </c>
      <c r="L17" s="100">
        <v>11520101.210000001</v>
      </c>
      <c r="M17" s="100">
        <v>9460151</v>
      </c>
      <c r="N17" s="99">
        <f t="shared" si="1"/>
        <v>-0.21866719635670165</v>
      </c>
      <c r="O17" s="99">
        <f t="shared" si="2"/>
        <v>-0.17881355141323457</v>
      </c>
      <c r="P17" s="98" t="s">
        <v>263</v>
      </c>
      <c r="R17" s="121"/>
      <c r="S17" s="121"/>
      <c r="T17" s="121"/>
      <c r="U17" s="122"/>
    </row>
    <row r="18" spans="1:21" ht="11">
      <c r="A18" s="89">
        <v>9</v>
      </c>
      <c r="B18" s="103" t="s">
        <v>139</v>
      </c>
      <c r="C18" s="102">
        <v>7131680.0899999999</v>
      </c>
      <c r="D18" s="102">
        <v>2641665.15</v>
      </c>
      <c r="E18" s="102">
        <v>4153611</v>
      </c>
      <c r="F18" s="102">
        <v>6831624</v>
      </c>
      <c r="G18" s="102">
        <v>7657077</v>
      </c>
      <c r="H18" s="102">
        <v>8960370</v>
      </c>
      <c r="I18" s="102">
        <v>10622387.589830801</v>
      </c>
      <c r="J18" s="102">
        <v>10075664.268505599</v>
      </c>
      <c r="K18" s="102">
        <v>9734918.8100000005</v>
      </c>
      <c r="L18" s="102">
        <v>10080000</v>
      </c>
      <c r="M18" s="102">
        <v>9017000</v>
      </c>
      <c r="N18" s="110">
        <f t="shared" si="1"/>
        <v>6.3200515157298192E-3</v>
      </c>
      <c r="O18" s="110">
        <f t="shared" si="2"/>
        <v>-0.10545634920634921</v>
      </c>
      <c r="P18" s="98" t="s">
        <v>282</v>
      </c>
      <c r="Q18" s="89"/>
    </row>
    <row r="19" spans="1:21">
      <c r="A19" s="89">
        <v>10</v>
      </c>
      <c r="B19" s="101" t="s">
        <v>138</v>
      </c>
      <c r="C19" s="100"/>
      <c r="D19" s="100"/>
      <c r="E19" s="100"/>
      <c r="F19" s="100"/>
      <c r="G19" s="100"/>
      <c r="H19" s="100"/>
      <c r="I19" s="100">
        <v>5323536.4000000004</v>
      </c>
      <c r="J19" s="100">
        <v>5303615</v>
      </c>
      <c r="K19" s="100">
        <v>5706269.7000000002</v>
      </c>
      <c r="L19" s="100">
        <v>6283035.7000000002</v>
      </c>
      <c r="M19" s="100">
        <v>8935603.9000000004</v>
      </c>
      <c r="N19" s="99"/>
      <c r="O19" s="99">
        <f t="shared" si="2"/>
        <v>0.4221793933146043</v>
      </c>
      <c r="P19" s="98" t="s">
        <v>263</v>
      </c>
    </row>
    <row r="20" spans="1:21">
      <c r="A20" s="89">
        <v>11</v>
      </c>
      <c r="B20" s="101" t="s">
        <v>137</v>
      </c>
      <c r="C20" s="100">
        <v>15845602.789999999</v>
      </c>
      <c r="D20" s="100">
        <v>10538594.93</v>
      </c>
      <c r="E20" s="100">
        <v>14945855.51</v>
      </c>
      <c r="F20" s="100">
        <v>8754855.8120000008</v>
      </c>
      <c r="G20" s="100">
        <v>20733984.600000001</v>
      </c>
      <c r="H20" s="100">
        <v>30069000</v>
      </c>
      <c r="I20" s="100">
        <v>21634202.41</v>
      </c>
      <c r="J20" s="100">
        <v>22336274.16</v>
      </c>
      <c r="K20" s="100">
        <v>24035000</v>
      </c>
      <c r="L20" s="100">
        <v>10105810</v>
      </c>
      <c r="M20" s="100">
        <v>8885450</v>
      </c>
      <c r="N20" s="99">
        <f>(M20-H20)/H20</f>
        <v>-0.70449798796102303</v>
      </c>
      <c r="O20" s="99">
        <f t="shared" si="2"/>
        <v>-0.12075825688391133</v>
      </c>
      <c r="P20" s="98" t="s">
        <v>263</v>
      </c>
      <c r="T20" s="121"/>
      <c r="U20" s="120"/>
    </row>
    <row r="21" spans="1:21" ht="11">
      <c r="A21" s="89">
        <v>12</v>
      </c>
      <c r="B21" s="101" t="s">
        <v>136</v>
      </c>
      <c r="C21" s="100"/>
      <c r="D21" s="100"/>
      <c r="E21" s="100"/>
      <c r="F21" s="100"/>
      <c r="G21" s="100"/>
      <c r="H21" s="100"/>
      <c r="I21" s="100"/>
      <c r="J21" s="100">
        <v>852890.6</v>
      </c>
      <c r="K21" s="100">
        <v>2805379.5</v>
      </c>
      <c r="L21" s="100">
        <v>2805379.5</v>
      </c>
      <c r="M21" s="100">
        <v>8885014.9499999993</v>
      </c>
      <c r="N21" s="99"/>
      <c r="O21" s="99"/>
      <c r="P21" s="98" t="s">
        <v>263</v>
      </c>
      <c r="Q21" s="120"/>
    </row>
    <row r="22" spans="1:21">
      <c r="A22" s="89">
        <v>13</v>
      </c>
      <c r="B22" s="103" t="s">
        <v>135</v>
      </c>
      <c r="C22" s="102">
        <v>5428863</v>
      </c>
      <c r="D22" s="102">
        <v>5754052</v>
      </c>
      <c r="E22" s="102">
        <v>6182875</v>
      </c>
      <c r="F22" s="102">
        <v>7660779</v>
      </c>
      <c r="G22" s="102">
        <v>9826625</v>
      </c>
      <c r="H22" s="102">
        <v>8933270</v>
      </c>
      <c r="I22" s="102">
        <v>8200495</v>
      </c>
      <c r="J22" s="102">
        <v>9225179</v>
      </c>
      <c r="K22" s="102">
        <v>9350989</v>
      </c>
      <c r="L22" s="102">
        <v>8606540</v>
      </c>
      <c r="M22" s="102">
        <v>8677225</v>
      </c>
      <c r="N22" s="110">
        <f t="shared" ref="N22:N50" si="3">(M22-H22)/H22</f>
        <v>-2.8661956931784218E-2</v>
      </c>
      <c r="O22" s="110">
        <f t="shared" ref="O22:O61" si="4">(M22-L22)/L22</f>
        <v>8.2129403918415524E-3</v>
      </c>
      <c r="P22" s="98" t="s">
        <v>282</v>
      </c>
    </row>
    <row r="23" spans="1:21" ht="11">
      <c r="A23" s="89">
        <v>14</v>
      </c>
      <c r="B23" s="101" t="s">
        <v>134</v>
      </c>
      <c r="C23" s="100">
        <v>372309.7</v>
      </c>
      <c r="D23" s="100">
        <v>3102360</v>
      </c>
      <c r="E23" s="100">
        <v>4514250.2</v>
      </c>
      <c r="F23" s="100">
        <v>4798815</v>
      </c>
      <c r="G23" s="100">
        <v>2995776.9</v>
      </c>
      <c r="H23" s="100">
        <v>11234744.98</v>
      </c>
      <c r="I23" s="100">
        <v>3053268.1</v>
      </c>
      <c r="J23" s="100">
        <v>11938706.5</v>
      </c>
      <c r="K23" s="100">
        <v>13047454</v>
      </c>
      <c r="L23" s="100">
        <v>9743476.2200000007</v>
      </c>
      <c r="M23" s="100">
        <v>8073623.3700000001</v>
      </c>
      <c r="N23" s="99">
        <f t="shared" si="3"/>
        <v>-0.28137012594655264</v>
      </c>
      <c r="O23" s="99">
        <f t="shared" si="4"/>
        <v>-0.17138163139069071</v>
      </c>
      <c r="P23" s="98" t="s">
        <v>263</v>
      </c>
      <c r="Q23" s="89"/>
    </row>
    <row r="24" spans="1:21" ht="12" customHeight="1">
      <c r="A24" s="89">
        <v>15</v>
      </c>
      <c r="B24" s="103" t="s">
        <v>133</v>
      </c>
      <c r="C24" s="103"/>
      <c r="D24" s="103"/>
      <c r="E24" s="103"/>
      <c r="F24" s="103"/>
      <c r="G24" s="103"/>
      <c r="H24" s="102">
        <v>1291365.3629999999</v>
      </c>
      <c r="I24" s="102">
        <v>3711600.781</v>
      </c>
      <c r="J24" s="102">
        <v>4184415.5350000001</v>
      </c>
      <c r="K24" s="102">
        <v>6186610</v>
      </c>
      <c r="L24" s="102">
        <v>9850900</v>
      </c>
      <c r="M24" s="102">
        <v>7615500</v>
      </c>
      <c r="N24" s="110">
        <f t="shared" si="3"/>
        <v>4.8972466028578161</v>
      </c>
      <c r="O24" s="110">
        <f t="shared" si="4"/>
        <v>-0.22692342831619447</v>
      </c>
      <c r="P24" s="98" t="s">
        <v>221</v>
      </c>
      <c r="Q24" s="89"/>
    </row>
    <row r="25" spans="1:21" ht="11">
      <c r="A25" s="89">
        <v>16</v>
      </c>
      <c r="B25" s="101" t="s">
        <v>132</v>
      </c>
      <c r="C25" s="100">
        <v>7868876</v>
      </c>
      <c r="D25" s="100">
        <v>8532945.5600000005</v>
      </c>
      <c r="E25" s="100">
        <v>5467015.04</v>
      </c>
      <c r="F25" s="100">
        <v>4765600</v>
      </c>
      <c r="G25" s="100">
        <v>6685744.3403000003</v>
      </c>
      <c r="H25" s="100">
        <v>6991833.3070999999</v>
      </c>
      <c r="I25" s="100">
        <v>11347397.562899999</v>
      </c>
      <c r="J25" s="100">
        <v>9521195.6822999995</v>
      </c>
      <c r="K25" s="100">
        <v>10517919.4562</v>
      </c>
      <c r="L25" s="100">
        <v>10116027.0721</v>
      </c>
      <c r="M25" s="100">
        <v>7351894.2593</v>
      </c>
      <c r="N25" s="99">
        <f t="shared" si="3"/>
        <v>5.1497359331259936E-2</v>
      </c>
      <c r="O25" s="99">
        <f t="shared" si="4"/>
        <v>-0.27324292363980301</v>
      </c>
      <c r="P25" s="98" t="s">
        <v>263</v>
      </c>
      <c r="Q25" s="89"/>
    </row>
    <row r="26" spans="1:21">
      <c r="A26" s="89">
        <v>17</v>
      </c>
      <c r="B26" s="101" t="s">
        <v>131</v>
      </c>
      <c r="C26" s="115">
        <v>6097609.1799999997</v>
      </c>
      <c r="D26" s="115">
        <v>6170662.4299999997</v>
      </c>
      <c r="E26" s="115">
        <v>8514168.0199999996</v>
      </c>
      <c r="F26" s="115">
        <v>3991784.33</v>
      </c>
      <c r="G26" s="115">
        <v>15137350.800000001</v>
      </c>
      <c r="H26" s="100">
        <v>17030884.609999999</v>
      </c>
      <c r="I26" s="115">
        <v>19695809.100000001</v>
      </c>
      <c r="J26" s="115">
        <v>20919285.969999999</v>
      </c>
      <c r="K26" s="115">
        <v>21054000</v>
      </c>
      <c r="L26" s="115">
        <v>8457180</v>
      </c>
      <c r="M26" s="115">
        <v>6961000</v>
      </c>
      <c r="N26" s="99">
        <f t="shared" si="3"/>
        <v>-0.59127196505619439</v>
      </c>
      <c r="O26" s="99">
        <f t="shared" si="4"/>
        <v>-0.17691239869554626</v>
      </c>
      <c r="P26" s="98" t="s">
        <v>263</v>
      </c>
    </row>
    <row r="27" spans="1:21">
      <c r="A27" s="89">
        <v>18</v>
      </c>
      <c r="B27" s="101" t="s">
        <v>130</v>
      </c>
      <c r="C27" s="100">
        <v>9087981.4000000004</v>
      </c>
      <c r="D27" s="100">
        <v>8299549.5300000003</v>
      </c>
      <c r="E27" s="100">
        <v>9416950.0299999993</v>
      </c>
      <c r="F27" s="100">
        <v>10601343.243000001</v>
      </c>
      <c r="G27" s="100">
        <v>7101280</v>
      </c>
      <c r="H27" s="100">
        <v>5253810.7699999996</v>
      </c>
      <c r="I27" s="100">
        <v>5482245.7400000002</v>
      </c>
      <c r="J27" s="100">
        <v>6123709.1299999999</v>
      </c>
      <c r="K27" s="100">
        <v>6498324.7400000002</v>
      </c>
      <c r="L27" s="100">
        <v>5813920.2800000003</v>
      </c>
      <c r="M27" s="100">
        <v>6890549.2199999997</v>
      </c>
      <c r="N27" s="99">
        <f t="shared" si="3"/>
        <v>0.31153357470467102</v>
      </c>
      <c r="O27" s="99">
        <f t="shared" si="4"/>
        <v>0.18518123540558754</v>
      </c>
      <c r="P27" s="98" t="s">
        <v>263</v>
      </c>
    </row>
    <row r="28" spans="1:21">
      <c r="A28" s="89">
        <v>19</v>
      </c>
      <c r="B28" s="101" t="s">
        <v>213</v>
      </c>
      <c r="C28" s="101"/>
      <c r="D28" s="101"/>
      <c r="E28" s="101"/>
      <c r="F28" s="100">
        <v>2341.4867100000001</v>
      </c>
      <c r="G28" s="100">
        <v>2840.3123839999998</v>
      </c>
      <c r="H28" s="100">
        <v>4800000</v>
      </c>
      <c r="I28" s="100">
        <v>8708699.4399999995</v>
      </c>
      <c r="J28" s="100">
        <v>10348719.039999999</v>
      </c>
      <c r="K28" s="100">
        <v>8353672</v>
      </c>
      <c r="L28" s="100">
        <v>6996000</v>
      </c>
      <c r="M28" s="100">
        <v>6863690</v>
      </c>
      <c r="N28" s="99">
        <f t="shared" si="3"/>
        <v>0.42993541666666668</v>
      </c>
      <c r="O28" s="99">
        <f t="shared" si="4"/>
        <v>-1.8912235563178958E-2</v>
      </c>
      <c r="P28" s="98" t="s">
        <v>263</v>
      </c>
    </row>
    <row r="29" spans="1:21">
      <c r="A29" s="89">
        <v>20</v>
      </c>
      <c r="B29" s="101" t="s">
        <v>212</v>
      </c>
      <c r="C29" s="100">
        <v>7106797.7199999997</v>
      </c>
      <c r="D29" s="100">
        <v>6640583</v>
      </c>
      <c r="E29" s="100">
        <v>5110555.42</v>
      </c>
      <c r="F29" s="100">
        <v>10900110</v>
      </c>
      <c r="G29" s="100">
        <v>8368843.5999999996</v>
      </c>
      <c r="H29" s="100">
        <v>5699171</v>
      </c>
      <c r="I29" s="100">
        <v>7648576.7800000003</v>
      </c>
      <c r="J29" s="100">
        <v>8130745</v>
      </c>
      <c r="K29" s="100">
        <v>7555900</v>
      </c>
      <c r="L29" s="100">
        <v>6721443.31791199</v>
      </c>
      <c r="M29" s="100">
        <v>6751004.2300000004</v>
      </c>
      <c r="N29" s="99">
        <f t="shared" si="3"/>
        <v>0.18455898761416362</v>
      </c>
      <c r="O29" s="99">
        <f t="shared" si="4"/>
        <v>4.3980006510258764E-3</v>
      </c>
      <c r="P29" s="98" t="s">
        <v>263</v>
      </c>
    </row>
    <row r="30" spans="1:21">
      <c r="A30" s="89">
        <v>21</v>
      </c>
      <c r="B30" s="103" t="s">
        <v>211</v>
      </c>
      <c r="C30" s="102">
        <v>464267.76</v>
      </c>
      <c r="D30" s="119">
        <v>630000</v>
      </c>
      <c r="E30" s="102">
        <v>2248235.8739999998</v>
      </c>
      <c r="F30" s="102">
        <v>3540784.96374</v>
      </c>
      <c r="G30" s="102">
        <v>4415602.4390000002</v>
      </c>
      <c r="H30" s="102">
        <v>4875359.034</v>
      </c>
      <c r="I30" s="102">
        <v>7024985.1840000004</v>
      </c>
      <c r="J30" s="102">
        <v>4373920.6150000002</v>
      </c>
      <c r="K30" s="102">
        <v>4064610</v>
      </c>
      <c r="L30" s="102">
        <v>5147950</v>
      </c>
      <c r="M30" s="102">
        <v>6017742</v>
      </c>
      <c r="N30" s="110">
        <f t="shared" si="3"/>
        <v>0.23431771035388324</v>
      </c>
      <c r="O30" s="110">
        <f t="shared" si="4"/>
        <v>0.16895890597228022</v>
      </c>
      <c r="P30" s="98" t="s">
        <v>221</v>
      </c>
    </row>
    <row r="31" spans="1:21">
      <c r="A31" s="89">
        <v>22</v>
      </c>
      <c r="B31" s="103" t="s">
        <v>210</v>
      </c>
      <c r="C31" s="102">
        <v>1587363.4</v>
      </c>
      <c r="D31" s="102">
        <v>2600000</v>
      </c>
      <c r="E31" s="102">
        <v>1900000</v>
      </c>
      <c r="F31" s="102">
        <v>2000000</v>
      </c>
      <c r="G31" s="102">
        <v>5602494.6189999999</v>
      </c>
      <c r="H31" s="102">
        <v>11412730.123</v>
      </c>
      <c r="I31" s="102">
        <v>9099757.9397999998</v>
      </c>
      <c r="J31" s="102">
        <v>5771672.1270000003</v>
      </c>
      <c r="K31" s="102">
        <v>6115000</v>
      </c>
      <c r="L31" s="102">
        <v>5894200</v>
      </c>
      <c r="M31" s="102">
        <v>5969921.1739999996</v>
      </c>
      <c r="N31" s="110">
        <f t="shared" si="3"/>
        <v>-0.47690683038505777</v>
      </c>
      <c r="O31" s="110">
        <f t="shared" si="4"/>
        <v>1.2846726273285543E-2</v>
      </c>
      <c r="P31" s="98" t="s">
        <v>282</v>
      </c>
    </row>
    <row r="32" spans="1:21">
      <c r="A32" s="89">
        <v>23</v>
      </c>
      <c r="B32" s="101" t="s">
        <v>209</v>
      </c>
      <c r="C32" s="100">
        <v>3275616</v>
      </c>
      <c r="D32" s="100">
        <v>3411802</v>
      </c>
      <c r="E32" s="100">
        <v>3882419</v>
      </c>
      <c r="F32" s="100">
        <v>4534840</v>
      </c>
      <c r="G32" s="100">
        <v>5387442</v>
      </c>
      <c r="H32" s="100">
        <v>4511481</v>
      </c>
      <c r="I32" s="100">
        <v>5133858</v>
      </c>
      <c r="J32" s="100">
        <v>5561123</v>
      </c>
      <c r="K32" s="100">
        <v>5936861</v>
      </c>
      <c r="L32" s="100">
        <v>5754261</v>
      </c>
      <c r="M32" s="100">
        <v>5907812</v>
      </c>
      <c r="N32" s="99">
        <f t="shared" si="3"/>
        <v>0.30950612448550707</v>
      </c>
      <c r="O32" s="99">
        <f t="shared" si="4"/>
        <v>2.6684747181262718E-2</v>
      </c>
      <c r="P32" s="98" t="s">
        <v>263</v>
      </c>
    </row>
    <row r="33" spans="1:16">
      <c r="A33" s="89">
        <v>24</v>
      </c>
      <c r="B33" s="101" t="s">
        <v>208</v>
      </c>
      <c r="C33" s="100">
        <v>3242893.18</v>
      </c>
      <c r="D33" s="100">
        <v>3609090.02</v>
      </c>
      <c r="E33" s="100">
        <v>5352905.8</v>
      </c>
      <c r="F33" s="100">
        <v>2261944.6</v>
      </c>
      <c r="G33" s="100">
        <v>3130234.94</v>
      </c>
      <c r="H33" s="100">
        <v>3687479.61</v>
      </c>
      <c r="I33" s="100">
        <v>3644013.84</v>
      </c>
      <c r="J33" s="100">
        <v>3144599.26</v>
      </c>
      <c r="K33" s="100">
        <v>4431736.95</v>
      </c>
      <c r="L33" s="100">
        <v>4785056.6900000004</v>
      </c>
      <c r="M33" s="100">
        <v>5135629</v>
      </c>
      <c r="N33" s="99">
        <f t="shared" si="3"/>
        <v>0.39272065018957492</v>
      </c>
      <c r="O33" s="99">
        <f t="shared" si="4"/>
        <v>7.3263982584080845E-2</v>
      </c>
      <c r="P33" s="98" t="s">
        <v>263</v>
      </c>
    </row>
    <row r="34" spans="1:16">
      <c r="A34" s="89">
        <v>25</v>
      </c>
      <c r="B34" s="103" t="s">
        <v>207</v>
      </c>
      <c r="C34" s="102">
        <v>4161152.41</v>
      </c>
      <c r="D34" s="102">
        <v>8653412</v>
      </c>
      <c r="E34" s="102">
        <v>7725743</v>
      </c>
      <c r="F34" s="102">
        <v>9333571.841</v>
      </c>
      <c r="G34" s="102">
        <v>10551200.577</v>
      </c>
      <c r="H34" s="102">
        <v>4570007.6710000001</v>
      </c>
      <c r="I34" s="102">
        <v>3961229.3803300001</v>
      </c>
      <c r="J34" s="102">
        <v>5219687.7609999999</v>
      </c>
      <c r="K34" s="102">
        <v>5066500.4409999996</v>
      </c>
      <c r="L34" s="102">
        <v>3801309.6359999999</v>
      </c>
      <c r="M34" s="102">
        <v>5131322</v>
      </c>
      <c r="N34" s="110">
        <f t="shared" si="3"/>
        <v>0.12282568639040692</v>
      </c>
      <c r="O34" s="110">
        <f t="shared" si="4"/>
        <v>0.34988266975260945</v>
      </c>
      <c r="P34" s="98" t="s">
        <v>282</v>
      </c>
    </row>
    <row r="35" spans="1:16">
      <c r="A35" s="89">
        <v>26</v>
      </c>
      <c r="B35" s="103" t="s">
        <v>206</v>
      </c>
      <c r="C35" s="102">
        <v>2349924</v>
      </c>
      <c r="D35" s="102">
        <v>2929005</v>
      </c>
      <c r="E35" s="102">
        <v>8523072.8000000007</v>
      </c>
      <c r="F35" s="102">
        <v>8284747.7000000002</v>
      </c>
      <c r="G35" s="102">
        <v>5798232</v>
      </c>
      <c r="H35" s="102">
        <v>6690804</v>
      </c>
      <c r="I35" s="102">
        <v>6210129</v>
      </c>
      <c r="J35" s="102">
        <v>4990160</v>
      </c>
      <c r="K35" s="102">
        <v>4527886.8930000002</v>
      </c>
      <c r="L35" s="102">
        <v>3891967.0159999998</v>
      </c>
      <c r="M35" s="102">
        <v>5091869</v>
      </c>
      <c r="N35" s="110">
        <f t="shared" si="3"/>
        <v>-0.23897501705325697</v>
      </c>
      <c r="O35" s="110">
        <f t="shared" si="4"/>
        <v>0.30830219759498606</v>
      </c>
      <c r="P35" s="98" t="s">
        <v>282</v>
      </c>
    </row>
    <row r="36" spans="1:16">
      <c r="A36" s="89">
        <v>27</v>
      </c>
      <c r="B36" s="103" t="s">
        <v>205</v>
      </c>
      <c r="C36" s="102">
        <v>1690979</v>
      </c>
      <c r="D36" s="102">
        <v>5472597.9699999997</v>
      </c>
      <c r="E36" s="102">
        <v>1874089</v>
      </c>
      <c r="F36" s="102">
        <v>3792647</v>
      </c>
      <c r="G36" s="102">
        <v>4511165</v>
      </c>
      <c r="H36" s="102">
        <v>4392545</v>
      </c>
      <c r="I36" s="102">
        <v>4692169</v>
      </c>
      <c r="J36" s="102">
        <v>4549382</v>
      </c>
      <c r="K36" s="102">
        <v>5162472</v>
      </c>
      <c r="L36" s="102">
        <v>4254289</v>
      </c>
      <c r="M36" s="102">
        <v>5009158</v>
      </c>
      <c r="N36" s="110">
        <f t="shared" si="3"/>
        <v>0.14037716175929899</v>
      </c>
      <c r="O36" s="110">
        <f t="shared" si="4"/>
        <v>0.17743716987726973</v>
      </c>
      <c r="P36" s="98" t="s">
        <v>282</v>
      </c>
    </row>
    <row r="37" spans="1:16">
      <c r="A37" s="89">
        <v>28</v>
      </c>
      <c r="B37" s="101" t="s">
        <v>204</v>
      </c>
      <c r="C37" s="100">
        <v>1375900.47</v>
      </c>
      <c r="D37" s="100">
        <v>5180728.7</v>
      </c>
      <c r="E37" s="100">
        <v>9200000</v>
      </c>
      <c r="F37" s="100">
        <v>3356972.361</v>
      </c>
      <c r="G37" s="100">
        <v>3428141.5244</v>
      </c>
      <c r="H37" s="100">
        <v>5025146.9627</v>
      </c>
      <c r="I37" s="100">
        <v>7301409.6930999998</v>
      </c>
      <c r="J37" s="100">
        <v>3683979.8947999999</v>
      </c>
      <c r="K37" s="100">
        <v>4358004.8399</v>
      </c>
      <c r="L37" s="100">
        <v>4132339.0956000001</v>
      </c>
      <c r="M37" s="100">
        <v>4956165</v>
      </c>
      <c r="N37" s="99">
        <f t="shared" si="3"/>
        <v>-1.3727352296764707E-2</v>
      </c>
      <c r="O37" s="99">
        <f t="shared" si="4"/>
        <v>0.19936067329933954</v>
      </c>
      <c r="P37" s="98" t="s">
        <v>263</v>
      </c>
    </row>
    <row r="38" spans="1:16">
      <c r="A38" s="89">
        <v>29</v>
      </c>
      <c r="B38" s="101" t="s">
        <v>203</v>
      </c>
      <c r="C38" s="100">
        <v>3800522.4</v>
      </c>
      <c r="D38" s="100">
        <v>3484885</v>
      </c>
      <c r="E38" s="100">
        <v>2828331.71</v>
      </c>
      <c r="F38" s="100">
        <v>5293660</v>
      </c>
      <c r="G38" s="100">
        <v>5202734.8</v>
      </c>
      <c r="H38" s="100">
        <v>8433317.4560000002</v>
      </c>
      <c r="I38" s="100">
        <v>5265859.99</v>
      </c>
      <c r="J38" s="100">
        <v>6192540</v>
      </c>
      <c r="K38" s="100">
        <v>5495360</v>
      </c>
      <c r="L38" s="100">
        <v>3812004.74</v>
      </c>
      <c r="M38" s="100">
        <v>4650303.2699999996</v>
      </c>
      <c r="N38" s="99">
        <f t="shared" si="3"/>
        <v>-0.44857960176852146</v>
      </c>
      <c r="O38" s="99">
        <f t="shared" si="4"/>
        <v>0.21991014890500879</v>
      </c>
      <c r="P38" s="98" t="s">
        <v>263</v>
      </c>
    </row>
    <row r="39" spans="1:16">
      <c r="A39" s="89">
        <v>30</v>
      </c>
      <c r="B39" s="101" t="s">
        <v>202</v>
      </c>
      <c r="C39" s="100">
        <v>2150906.91</v>
      </c>
      <c r="D39" s="100">
        <v>3726247.34</v>
      </c>
      <c r="E39" s="100">
        <v>4175865</v>
      </c>
      <c r="F39" s="100">
        <v>5642990</v>
      </c>
      <c r="G39" s="100">
        <v>4723510</v>
      </c>
      <c r="H39" s="100">
        <v>5613040</v>
      </c>
      <c r="I39" s="100">
        <v>7543831.8956000004</v>
      </c>
      <c r="J39" s="100">
        <v>5886600.3201099997</v>
      </c>
      <c r="K39" s="100">
        <v>5427850</v>
      </c>
      <c r="L39" s="100">
        <v>4028470</v>
      </c>
      <c r="M39" s="100">
        <v>4493330</v>
      </c>
      <c r="N39" s="99">
        <f t="shared" si="3"/>
        <v>-0.19948370223622136</v>
      </c>
      <c r="O39" s="99">
        <f t="shared" si="4"/>
        <v>0.11539368544385338</v>
      </c>
      <c r="P39" s="98" t="s">
        <v>263</v>
      </c>
    </row>
    <row r="40" spans="1:16">
      <c r="A40" s="89">
        <v>31</v>
      </c>
      <c r="B40" s="101" t="s">
        <v>201</v>
      </c>
      <c r="C40" s="100">
        <v>1889063.8</v>
      </c>
      <c r="D40" s="100">
        <v>1463429.81</v>
      </c>
      <c r="E40" s="100">
        <v>2454063.02</v>
      </c>
      <c r="F40" s="100">
        <v>2583027.41</v>
      </c>
      <c r="G40" s="100">
        <v>2397368.86</v>
      </c>
      <c r="H40" s="100">
        <v>2792410</v>
      </c>
      <c r="I40" s="100">
        <v>3172520</v>
      </c>
      <c r="J40" s="100">
        <v>3302960</v>
      </c>
      <c r="K40" s="100">
        <v>2541790</v>
      </c>
      <c r="L40" s="100">
        <v>4202640</v>
      </c>
      <c r="M40" s="100">
        <v>4092960</v>
      </c>
      <c r="N40" s="99">
        <f t="shared" si="3"/>
        <v>0.46574464351581607</v>
      </c>
      <c r="O40" s="99">
        <f t="shared" si="4"/>
        <v>-2.6097881331734338E-2</v>
      </c>
      <c r="P40" s="98" t="s">
        <v>252</v>
      </c>
    </row>
    <row r="41" spans="1:16">
      <c r="A41" s="89">
        <v>32</v>
      </c>
      <c r="B41" s="103" t="s">
        <v>200</v>
      </c>
      <c r="C41" s="102">
        <v>3784116.3</v>
      </c>
      <c r="D41" s="102">
        <v>2984993.5</v>
      </c>
      <c r="E41" s="102">
        <v>2909113.3</v>
      </c>
      <c r="F41" s="102">
        <v>2994311</v>
      </c>
      <c r="G41" s="102">
        <v>3686965</v>
      </c>
      <c r="H41" s="102">
        <v>2872460</v>
      </c>
      <c r="I41" s="102">
        <v>2896361</v>
      </c>
      <c r="J41" s="102">
        <v>2815615</v>
      </c>
      <c r="K41" s="102">
        <v>3292652</v>
      </c>
      <c r="L41" s="102">
        <v>3732234</v>
      </c>
      <c r="M41" s="102">
        <v>3924991</v>
      </c>
      <c r="N41" s="110">
        <f t="shared" si="3"/>
        <v>0.36642146452866187</v>
      </c>
      <c r="O41" s="110">
        <f t="shared" si="4"/>
        <v>5.164654734938913E-2</v>
      </c>
      <c r="P41" s="98" t="s">
        <v>282</v>
      </c>
    </row>
    <row r="42" spans="1:16">
      <c r="A42" s="89">
        <v>33</v>
      </c>
      <c r="B42" s="103" t="s">
        <v>199</v>
      </c>
      <c r="C42" s="118" t="s">
        <v>234</v>
      </c>
      <c r="D42" s="118" t="s">
        <v>234</v>
      </c>
      <c r="E42" s="102">
        <v>184937.79</v>
      </c>
      <c r="F42" s="102">
        <v>2254256</v>
      </c>
      <c r="G42" s="102">
        <v>1931311.6</v>
      </c>
      <c r="H42" s="102">
        <v>1559696</v>
      </c>
      <c r="I42" s="102">
        <v>1749232</v>
      </c>
      <c r="J42" s="102">
        <v>1604720</v>
      </c>
      <c r="K42" s="102">
        <v>3162900</v>
      </c>
      <c r="L42" s="102">
        <v>3324300</v>
      </c>
      <c r="M42" s="102">
        <v>3680600</v>
      </c>
      <c r="N42" s="110">
        <f t="shared" si="3"/>
        <v>1.3598188364912136</v>
      </c>
      <c r="O42" s="110">
        <f t="shared" si="4"/>
        <v>0.10718045904400926</v>
      </c>
    </row>
    <row r="43" spans="1:16">
      <c r="A43" s="89">
        <v>34</v>
      </c>
      <c r="B43" s="101" t="s">
        <v>198</v>
      </c>
      <c r="C43" s="100">
        <v>1086838.31</v>
      </c>
      <c r="D43" s="100">
        <v>950147.72</v>
      </c>
      <c r="E43" s="100">
        <v>593579.29</v>
      </c>
      <c r="F43" s="100">
        <v>2907186.26</v>
      </c>
      <c r="G43" s="100">
        <v>3368951.15</v>
      </c>
      <c r="H43" s="100">
        <v>10740368.047</v>
      </c>
      <c r="I43" s="100">
        <v>4521652.51</v>
      </c>
      <c r="J43" s="100">
        <v>4970787</v>
      </c>
      <c r="K43" s="100">
        <v>3221880</v>
      </c>
      <c r="L43" s="100">
        <v>3673340</v>
      </c>
      <c r="M43" s="100">
        <v>3512966</v>
      </c>
      <c r="N43" s="99">
        <f t="shared" si="3"/>
        <v>-0.67291940233079428</v>
      </c>
      <c r="O43" s="99">
        <f t="shared" si="4"/>
        <v>-4.3658904430300488E-2</v>
      </c>
      <c r="P43" s="98" t="s">
        <v>263</v>
      </c>
    </row>
    <row r="44" spans="1:16">
      <c r="A44" s="89">
        <v>35</v>
      </c>
      <c r="B44" s="101" t="s">
        <v>197</v>
      </c>
      <c r="C44" s="114" t="s">
        <v>234</v>
      </c>
      <c r="D44" s="114" t="s">
        <v>234</v>
      </c>
      <c r="E44" s="100">
        <v>1733284</v>
      </c>
      <c r="F44" s="100">
        <v>2220780</v>
      </c>
      <c r="G44" s="100">
        <v>2601210</v>
      </c>
      <c r="H44" s="100">
        <v>2700815</v>
      </c>
      <c r="I44" s="100">
        <v>1839236.2241</v>
      </c>
      <c r="J44" s="100">
        <v>2008735.5041</v>
      </c>
      <c r="K44" s="100">
        <v>1970000</v>
      </c>
      <c r="L44" s="100">
        <v>4028470</v>
      </c>
      <c r="M44" s="100">
        <v>3420531</v>
      </c>
      <c r="N44" s="99">
        <f t="shared" si="3"/>
        <v>0.26648104368496178</v>
      </c>
      <c r="O44" s="99">
        <f t="shared" si="4"/>
        <v>-0.15091064349492486</v>
      </c>
      <c r="P44" s="98" t="s">
        <v>263</v>
      </c>
    </row>
    <row r="45" spans="1:16">
      <c r="A45" s="89">
        <v>36</v>
      </c>
      <c r="B45" s="101" t="s">
        <v>196</v>
      </c>
      <c r="C45" s="100">
        <v>3097479.93</v>
      </c>
      <c r="D45" s="100">
        <v>3843923.51</v>
      </c>
      <c r="E45" s="100">
        <v>5039182.8099999996</v>
      </c>
      <c r="F45" s="100">
        <v>3995017.78</v>
      </c>
      <c r="G45" s="100">
        <v>3974982.86</v>
      </c>
      <c r="H45" s="100">
        <v>3334430</v>
      </c>
      <c r="I45" s="100">
        <v>3314660</v>
      </c>
      <c r="J45" s="100">
        <v>3394900</v>
      </c>
      <c r="K45" s="100">
        <v>3434550</v>
      </c>
      <c r="L45" s="100">
        <v>3258453.83</v>
      </c>
      <c r="M45" s="100">
        <v>3344360</v>
      </c>
      <c r="N45" s="99">
        <f t="shared" si="3"/>
        <v>2.9780202313438877E-3</v>
      </c>
      <c r="O45" s="99">
        <f t="shared" si="4"/>
        <v>2.6364089989269521E-2</v>
      </c>
      <c r="P45" s="98" t="s">
        <v>252</v>
      </c>
    </row>
    <row r="46" spans="1:16">
      <c r="A46" s="89">
        <v>37</v>
      </c>
      <c r="B46" s="103" t="s">
        <v>195</v>
      </c>
      <c r="C46" s="102">
        <v>5973683</v>
      </c>
      <c r="D46" s="102">
        <v>3527455</v>
      </c>
      <c r="E46" s="102">
        <v>6656325</v>
      </c>
      <c r="F46" s="102">
        <v>6362683</v>
      </c>
      <c r="G46" s="102">
        <v>2990591</v>
      </c>
      <c r="H46" s="102">
        <v>2505143</v>
      </c>
      <c r="I46" s="102">
        <v>2594718</v>
      </c>
      <c r="J46" s="102">
        <v>2816033</v>
      </c>
      <c r="K46" s="102">
        <v>2776776</v>
      </c>
      <c r="L46" s="102">
        <v>3212210</v>
      </c>
      <c r="M46" s="102">
        <v>3238627</v>
      </c>
      <c r="N46" s="110">
        <f t="shared" si="3"/>
        <v>0.29279126979976794</v>
      </c>
      <c r="O46" s="110">
        <f t="shared" si="4"/>
        <v>8.2239330554353552E-3</v>
      </c>
      <c r="P46" s="98" t="s">
        <v>282</v>
      </c>
    </row>
    <row r="47" spans="1:16">
      <c r="A47" s="89">
        <v>38</v>
      </c>
      <c r="B47" s="103" t="s">
        <v>194</v>
      </c>
      <c r="C47" s="102">
        <v>1374696.81</v>
      </c>
      <c r="D47" s="102">
        <v>1879893.6707057699</v>
      </c>
      <c r="E47" s="102">
        <v>3571602.91</v>
      </c>
      <c r="F47" s="102">
        <v>3484271.17</v>
      </c>
      <c r="G47" s="102">
        <v>5886579</v>
      </c>
      <c r="H47" s="102">
        <v>3951882.9</v>
      </c>
      <c r="I47" s="102">
        <v>2743810.44</v>
      </c>
      <c r="J47" s="102">
        <v>3254800</v>
      </c>
      <c r="K47" s="102">
        <v>3245790</v>
      </c>
      <c r="L47" s="102">
        <v>3529390</v>
      </c>
      <c r="M47" s="102">
        <v>3196830</v>
      </c>
      <c r="N47" s="110">
        <f t="shared" si="3"/>
        <v>-0.19106155701121608</v>
      </c>
      <c r="O47" s="110">
        <f t="shared" si="4"/>
        <v>-9.4225914393138752E-2</v>
      </c>
      <c r="P47" s="98"/>
    </row>
    <row r="48" spans="1:16">
      <c r="A48" s="89">
        <v>39</v>
      </c>
      <c r="B48" s="103" t="s">
        <v>193</v>
      </c>
      <c r="C48" s="118" t="s">
        <v>234</v>
      </c>
      <c r="D48" s="102">
        <v>680000</v>
      </c>
      <c r="E48" s="102">
        <v>1300000</v>
      </c>
      <c r="F48" s="102">
        <v>3460665.69329168</v>
      </c>
      <c r="G48" s="102">
        <v>4680000</v>
      </c>
      <c r="H48" s="102">
        <v>5900000</v>
      </c>
      <c r="I48" s="102">
        <v>4401440</v>
      </c>
      <c r="J48" s="102">
        <v>4871250</v>
      </c>
      <c r="K48" s="102">
        <v>2631640</v>
      </c>
      <c r="L48" s="102">
        <v>2558860.344</v>
      </c>
      <c r="M48" s="102">
        <v>3075734</v>
      </c>
      <c r="N48" s="110">
        <f t="shared" si="3"/>
        <v>-0.47868915254237288</v>
      </c>
      <c r="O48" s="110">
        <f t="shared" si="4"/>
        <v>0.20199369504942391</v>
      </c>
      <c r="P48" s="98" t="s">
        <v>282</v>
      </c>
    </row>
    <row r="49" spans="1:16">
      <c r="A49" s="89">
        <v>40</v>
      </c>
      <c r="B49" s="101" t="s">
        <v>192</v>
      </c>
      <c r="C49" s="100">
        <v>2795834.18</v>
      </c>
      <c r="D49" s="100">
        <v>3036284.21</v>
      </c>
      <c r="E49" s="100">
        <v>1820687.4</v>
      </c>
      <c r="F49" s="100">
        <v>15750879.23</v>
      </c>
      <c r="G49" s="100">
        <v>3602486.67</v>
      </c>
      <c r="H49" s="100">
        <v>3535130.71</v>
      </c>
      <c r="I49" s="100">
        <v>3225350.96</v>
      </c>
      <c r="J49" s="100">
        <v>4614986.6399999997</v>
      </c>
      <c r="K49" s="100">
        <v>3535537.61</v>
      </c>
      <c r="L49" s="100">
        <v>2074000</v>
      </c>
      <c r="M49" s="100">
        <v>2940960</v>
      </c>
      <c r="N49" s="99">
        <f t="shared" si="3"/>
        <v>-0.16807602285234877</v>
      </c>
      <c r="O49" s="99">
        <f t="shared" si="4"/>
        <v>0.41801350048216007</v>
      </c>
      <c r="P49" s="98" t="s">
        <v>263</v>
      </c>
    </row>
    <row r="50" spans="1:16">
      <c r="A50" s="89">
        <v>41</v>
      </c>
      <c r="B50" s="105" t="s">
        <v>191</v>
      </c>
      <c r="C50" s="104">
        <v>1457207</v>
      </c>
      <c r="D50" s="104">
        <v>1337123.83</v>
      </c>
      <c r="E50" s="104">
        <v>1018665</v>
      </c>
      <c r="F50" s="104">
        <v>2000000</v>
      </c>
      <c r="G50" s="104">
        <v>1424392</v>
      </c>
      <c r="H50" s="104">
        <v>2084297</v>
      </c>
      <c r="I50" s="104">
        <v>3466800</v>
      </c>
      <c r="J50" s="104">
        <v>2785700</v>
      </c>
      <c r="K50" s="104">
        <v>2486700</v>
      </c>
      <c r="L50" s="104">
        <v>3180000</v>
      </c>
      <c r="M50" s="104">
        <v>2620000</v>
      </c>
      <c r="N50" s="117">
        <f t="shared" si="3"/>
        <v>0.25701855349789399</v>
      </c>
      <c r="O50" s="117">
        <f t="shared" si="4"/>
        <v>-0.1761006289308176</v>
      </c>
    </row>
    <row r="51" spans="1:16">
      <c r="A51" s="89">
        <v>42</v>
      </c>
      <c r="B51" s="101" t="s">
        <v>190</v>
      </c>
      <c r="C51" s="100">
        <v>4580923</v>
      </c>
      <c r="D51" s="100">
        <v>1109309.1000000001</v>
      </c>
      <c r="E51" s="100">
        <v>3015681</v>
      </c>
      <c r="F51" s="100">
        <v>2896822.5699</v>
      </c>
      <c r="G51" s="100">
        <v>1994577</v>
      </c>
      <c r="H51" s="100"/>
      <c r="I51" s="100"/>
      <c r="J51" s="100"/>
      <c r="K51" s="100"/>
      <c r="L51" s="100">
        <v>1987864</v>
      </c>
      <c r="M51" s="100">
        <v>2454713</v>
      </c>
      <c r="N51" s="99"/>
      <c r="O51" s="99">
        <f t="shared" si="4"/>
        <v>0.23484956717360947</v>
      </c>
    </row>
    <row r="52" spans="1:16">
      <c r="A52" s="89">
        <v>43</v>
      </c>
      <c r="B52" s="103" t="s">
        <v>189</v>
      </c>
      <c r="C52" s="102">
        <v>597906</v>
      </c>
      <c r="D52" s="102">
        <v>1482625</v>
      </c>
      <c r="E52" s="102">
        <v>1512580</v>
      </c>
      <c r="F52" s="102">
        <v>2390696.2799999998</v>
      </c>
      <c r="G52" s="102">
        <v>2619361.8080000002</v>
      </c>
      <c r="H52" s="102">
        <v>2252388.9249999998</v>
      </c>
      <c r="I52" s="102">
        <v>3020649.0240000002</v>
      </c>
      <c r="J52" s="102">
        <v>1703645.105</v>
      </c>
      <c r="K52" s="102">
        <v>1783060</v>
      </c>
      <c r="L52" s="102">
        <v>2343310</v>
      </c>
      <c r="M52" s="102">
        <v>2444570</v>
      </c>
      <c r="N52" s="110">
        <f t="shared" ref="N52:N58" si="5">(M52-H52)/H52</f>
        <v>8.5323219656658636E-2</v>
      </c>
      <c r="O52" s="110">
        <f t="shared" si="4"/>
        <v>4.3212379070630857E-2</v>
      </c>
      <c r="P52" s="98" t="s">
        <v>221</v>
      </c>
    </row>
    <row r="53" spans="1:16">
      <c r="A53" s="89">
        <v>44</v>
      </c>
      <c r="B53" s="103" t="s">
        <v>188</v>
      </c>
      <c r="C53" s="102">
        <v>1291084.75</v>
      </c>
      <c r="D53" s="102">
        <v>469458</v>
      </c>
      <c r="E53" s="102">
        <v>703986.5</v>
      </c>
      <c r="F53" s="102">
        <v>3859756.2</v>
      </c>
      <c r="G53" s="102">
        <v>4446840</v>
      </c>
      <c r="H53" s="102">
        <v>6550410.2999999998</v>
      </c>
      <c r="I53" s="102">
        <v>2979420.75</v>
      </c>
      <c r="J53" s="102">
        <v>3652160</v>
      </c>
      <c r="K53" s="102">
        <v>3944660</v>
      </c>
      <c r="L53" s="102">
        <v>3416040</v>
      </c>
      <c r="M53" s="102">
        <v>2408898</v>
      </c>
      <c r="N53" s="110">
        <f t="shared" si="5"/>
        <v>-0.63225234913910655</v>
      </c>
      <c r="O53" s="110">
        <f t="shared" si="4"/>
        <v>-0.29482734394210841</v>
      </c>
      <c r="P53" s="98" t="s">
        <v>282</v>
      </c>
    </row>
    <row r="54" spans="1:16">
      <c r="A54" s="89">
        <v>45</v>
      </c>
      <c r="B54" s="101" t="s">
        <v>187</v>
      </c>
      <c r="C54" s="100">
        <v>2882203.61</v>
      </c>
      <c r="D54" s="100">
        <v>3190983.73</v>
      </c>
      <c r="E54" s="100">
        <v>116422</v>
      </c>
      <c r="F54" s="100">
        <v>581388</v>
      </c>
      <c r="G54" s="100">
        <v>712785</v>
      </c>
      <c r="H54" s="100">
        <v>655363</v>
      </c>
      <c r="I54" s="100">
        <v>461070</v>
      </c>
      <c r="J54" s="100">
        <v>230824</v>
      </c>
      <c r="K54" s="100">
        <v>229735</v>
      </c>
      <c r="L54" s="100">
        <v>248710</v>
      </c>
      <c r="M54" s="100">
        <v>2334296.7922</v>
      </c>
      <c r="N54" s="99">
        <f t="shared" si="5"/>
        <v>2.5618379313449187</v>
      </c>
      <c r="O54" s="99">
        <f t="shared" si="4"/>
        <v>8.3856169522737325</v>
      </c>
    </row>
    <row r="55" spans="1:16">
      <c r="A55" s="89">
        <v>46</v>
      </c>
      <c r="B55" s="101" t="s">
        <v>186</v>
      </c>
      <c r="C55" s="114" t="s">
        <v>185</v>
      </c>
      <c r="D55" s="114" t="s">
        <v>185</v>
      </c>
      <c r="E55" s="114" t="s">
        <v>185</v>
      </c>
      <c r="F55" s="100">
        <v>7089</v>
      </c>
      <c r="G55" s="100">
        <v>1641959.41</v>
      </c>
      <c r="H55" s="100">
        <v>4250000</v>
      </c>
      <c r="I55" s="100">
        <v>4565855.93</v>
      </c>
      <c r="J55" s="100">
        <v>5382172.54</v>
      </c>
      <c r="K55" s="100">
        <v>2313000</v>
      </c>
      <c r="L55" s="100">
        <v>2374010</v>
      </c>
      <c r="M55" s="100">
        <v>2223650</v>
      </c>
      <c r="N55" s="99">
        <f t="shared" si="5"/>
        <v>-0.47678823529411762</v>
      </c>
      <c r="O55" s="99">
        <f t="shared" si="4"/>
        <v>-6.3335874743577325E-2</v>
      </c>
      <c r="P55" s="98" t="s">
        <v>263</v>
      </c>
    </row>
    <row r="56" spans="1:16">
      <c r="A56" s="89">
        <v>47</v>
      </c>
      <c r="B56" s="101" t="s">
        <v>184</v>
      </c>
      <c r="C56" s="100">
        <v>2869423</v>
      </c>
      <c r="D56" s="100">
        <v>3686893.74</v>
      </c>
      <c r="E56" s="100">
        <v>5599930</v>
      </c>
      <c r="F56" s="100">
        <v>1351856.23</v>
      </c>
      <c r="G56" s="100">
        <v>1401764.4</v>
      </c>
      <c r="H56" s="100">
        <v>730446.33</v>
      </c>
      <c r="I56" s="100">
        <v>2059718.4654999999</v>
      </c>
      <c r="J56" s="100">
        <v>1574785.96</v>
      </c>
      <c r="K56" s="100">
        <v>1803761.41</v>
      </c>
      <c r="L56" s="100">
        <v>1839374.97</v>
      </c>
      <c r="M56" s="100">
        <v>2216568.2570000002</v>
      </c>
      <c r="N56" s="99">
        <f t="shared" si="5"/>
        <v>2.0345395218838327</v>
      </c>
      <c r="O56" s="99">
        <f t="shared" si="4"/>
        <v>0.20506601054813758</v>
      </c>
      <c r="P56" s="98" t="s">
        <v>233</v>
      </c>
    </row>
    <row r="57" spans="1:16">
      <c r="A57" s="89">
        <v>48</v>
      </c>
      <c r="B57" s="101" t="s">
        <v>183</v>
      </c>
      <c r="C57" s="100">
        <v>3398042</v>
      </c>
      <c r="D57" s="100">
        <v>2139976.7000000002</v>
      </c>
      <c r="E57" s="100">
        <v>4392548.0999999996</v>
      </c>
      <c r="F57" s="100">
        <v>9903760.5399999991</v>
      </c>
      <c r="G57" s="100">
        <v>2748316.26</v>
      </c>
      <c r="H57" s="100">
        <v>3254968.4</v>
      </c>
      <c r="I57" s="100">
        <v>1395230.68</v>
      </c>
      <c r="J57" s="100">
        <v>747150.28</v>
      </c>
      <c r="K57" s="100">
        <v>939350.60600000003</v>
      </c>
      <c r="L57" s="100">
        <v>1010101.7</v>
      </c>
      <c r="M57" s="100">
        <v>2203475</v>
      </c>
      <c r="N57" s="99">
        <f t="shared" si="5"/>
        <v>-0.32304258314765821</v>
      </c>
      <c r="O57" s="99">
        <f t="shared" si="4"/>
        <v>1.1814387600773271</v>
      </c>
      <c r="P57" s="98" t="s">
        <v>263</v>
      </c>
    </row>
    <row r="58" spans="1:16">
      <c r="A58" s="89">
        <v>49</v>
      </c>
      <c r="B58" s="105" t="s">
        <v>182</v>
      </c>
      <c r="C58" s="104">
        <v>1941338.51</v>
      </c>
      <c r="D58" s="104">
        <v>2178009.7590000001</v>
      </c>
      <c r="E58" s="104">
        <v>1405426.7720000001</v>
      </c>
      <c r="F58" s="104">
        <v>1289545.466</v>
      </c>
      <c r="G58" s="104">
        <v>1626751.3089999999</v>
      </c>
      <c r="H58" s="104">
        <v>1477926.7879999999</v>
      </c>
      <c r="I58" s="104">
        <v>1235732.1370000001</v>
      </c>
      <c r="J58" s="104">
        <v>2189424.3045866899</v>
      </c>
      <c r="K58" s="104">
        <v>1683800.0970037801</v>
      </c>
      <c r="L58" s="104">
        <v>1713694.10314833</v>
      </c>
      <c r="M58" s="104">
        <v>2142113.8913154202</v>
      </c>
      <c r="N58" s="117">
        <f t="shared" si="5"/>
        <v>0.44940460427964057</v>
      </c>
      <c r="O58" s="117">
        <f t="shared" si="4"/>
        <v>0.24999781896898315</v>
      </c>
    </row>
    <row r="59" spans="1:16">
      <c r="A59" s="89">
        <v>50</v>
      </c>
      <c r="B59" s="101" t="s">
        <v>181</v>
      </c>
      <c r="C59" s="100"/>
      <c r="D59" s="100"/>
      <c r="E59" s="100"/>
      <c r="F59" s="100"/>
      <c r="G59" s="100"/>
      <c r="H59" s="100"/>
      <c r="I59" s="100">
        <v>358952.7</v>
      </c>
      <c r="J59" s="100">
        <v>1596361.97</v>
      </c>
      <c r="K59" s="100">
        <v>1465900.33</v>
      </c>
      <c r="L59" s="100">
        <v>2632334.83</v>
      </c>
      <c r="M59" s="100">
        <v>1997180</v>
      </c>
      <c r="N59" s="99"/>
      <c r="O59" s="99">
        <f t="shared" si="4"/>
        <v>-0.24128952850576385</v>
      </c>
    </row>
    <row r="60" spans="1:16">
      <c r="A60" s="89">
        <v>51</v>
      </c>
      <c r="B60" s="101" t="s">
        <v>180</v>
      </c>
      <c r="C60" s="100">
        <v>629153.54</v>
      </c>
      <c r="D60" s="100">
        <v>554497.19999999995</v>
      </c>
      <c r="E60" s="100">
        <v>365062.51</v>
      </c>
      <c r="F60" s="100">
        <v>5979747.5</v>
      </c>
      <c r="G60" s="100">
        <v>1019040</v>
      </c>
      <c r="H60" s="100">
        <v>1171200</v>
      </c>
      <c r="I60" s="100">
        <v>1217900</v>
      </c>
      <c r="J60" s="100">
        <v>1964300</v>
      </c>
      <c r="K60" s="100">
        <v>2091500</v>
      </c>
      <c r="L60" s="100">
        <v>1966060</v>
      </c>
      <c r="M60" s="100">
        <v>1897260</v>
      </c>
      <c r="N60" s="99">
        <f>(M60-H60)/H60</f>
        <v>0.61992827868852463</v>
      </c>
      <c r="O60" s="99">
        <f t="shared" si="4"/>
        <v>-3.4993845559138578E-2</v>
      </c>
      <c r="P60" s="98" t="s">
        <v>263</v>
      </c>
    </row>
    <row r="61" spans="1:16">
      <c r="A61" s="89">
        <v>52</v>
      </c>
      <c r="B61" s="101" t="s">
        <v>179</v>
      </c>
      <c r="C61" s="100">
        <v>1939351.54</v>
      </c>
      <c r="D61" s="100">
        <v>2205664.96</v>
      </c>
      <c r="E61" s="100">
        <v>807645.85</v>
      </c>
      <c r="F61" s="100">
        <v>1225213</v>
      </c>
      <c r="G61" s="100">
        <v>2999919.8</v>
      </c>
      <c r="H61" s="100">
        <v>2899743.53</v>
      </c>
      <c r="I61" s="100">
        <v>2926959.03</v>
      </c>
      <c r="J61" s="100">
        <v>3286346.26</v>
      </c>
      <c r="K61" s="100">
        <v>2673998</v>
      </c>
      <c r="L61" s="100">
        <v>1699000</v>
      </c>
      <c r="M61" s="100">
        <v>1887220</v>
      </c>
      <c r="N61" s="99">
        <f>(M61-H61)/H61</f>
        <v>-0.34917692531242578</v>
      </c>
      <c r="O61" s="99">
        <f t="shared" si="4"/>
        <v>0.11078281341965862</v>
      </c>
      <c r="P61" s="98" t="s">
        <v>263</v>
      </c>
    </row>
    <row r="62" spans="1:16">
      <c r="A62" s="89">
        <v>53</v>
      </c>
      <c r="B62" s="103" t="s">
        <v>178</v>
      </c>
      <c r="C62" s="102">
        <v>424949</v>
      </c>
      <c r="D62" s="102">
        <v>1372992</v>
      </c>
      <c r="E62" s="102">
        <v>1501380</v>
      </c>
      <c r="F62" s="102">
        <v>2184410.9</v>
      </c>
      <c r="G62" s="102">
        <v>2322823.1779999998</v>
      </c>
      <c r="H62" s="102">
        <v>2985900</v>
      </c>
      <c r="I62" s="102">
        <v>3032716.86</v>
      </c>
      <c r="J62" s="102">
        <v>2222552.4739999999</v>
      </c>
      <c r="K62" s="102">
        <v>1736800</v>
      </c>
      <c r="L62" s="102">
        <v>2247690</v>
      </c>
      <c r="M62" s="102">
        <v>1804109</v>
      </c>
      <c r="N62" s="102"/>
      <c r="O62" s="102"/>
      <c r="P62" s="98" t="s">
        <v>221</v>
      </c>
    </row>
    <row r="63" spans="1:16">
      <c r="A63" s="89">
        <v>54</v>
      </c>
      <c r="B63" s="101" t="s">
        <v>177</v>
      </c>
      <c r="C63" s="100">
        <v>1415000</v>
      </c>
      <c r="D63" s="100">
        <v>1765194.04</v>
      </c>
      <c r="E63" s="100">
        <v>3408842.9</v>
      </c>
      <c r="F63" s="100">
        <v>3550873</v>
      </c>
      <c r="G63" s="100">
        <v>7318552.9000000004</v>
      </c>
      <c r="H63" s="100">
        <v>3451726.4369999999</v>
      </c>
      <c r="I63" s="100">
        <v>5522517.8899999997</v>
      </c>
      <c r="J63" s="100">
        <v>3586880</v>
      </c>
      <c r="K63" s="100">
        <v>3417150</v>
      </c>
      <c r="L63" s="100">
        <v>3514180</v>
      </c>
      <c r="M63" s="100">
        <v>1794453.19</v>
      </c>
      <c r="N63" s="100"/>
      <c r="O63" s="100"/>
      <c r="P63" s="98" t="s">
        <v>263</v>
      </c>
    </row>
    <row r="64" spans="1:16">
      <c r="A64" s="89">
        <v>55</v>
      </c>
      <c r="B64" s="101" t="s">
        <v>176</v>
      </c>
      <c r="C64" s="100"/>
      <c r="D64" s="100"/>
      <c r="E64" s="100"/>
      <c r="F64" s="100"/>
      <c r="G64" s="100"/>
      <c r="H64" s="100"/>
      <c r="I64" s="100"/>
      <c r="J64" s="100"/>
      <c r="K64" s="100">
        <v>1616898.9</v>
      </c>
      <c r="L64" s="100">
        <v>1623841.4</v>
      </c>
      <c r="M64" s="100">
        <v>1709813.7</v>
      </c>
      <c r="N64" s="100"/>
      <c r="O64" s="100"/>
    </row>
    <row r="65" spans="1:17">
      <c r="A65" s="89">
        <v>56</v>
      </c>
      <c r="B65" s="103" t="s">
        <v>255</v>
      </c>
      <c r="C65" s="102"/>
      <c r="D65" s="102"/>
      <c r="E65" s="102"/>
      <c r="F65" s="102"/>
      <c r="G65" s="102"/>
      <c r="H65" s="102"/>
      <c r="I65" s="102"/>
      <c r="J65" s="102"/>
      <c r="K65" s="102"/>
      <c r="L65" s="102"/>
      <c r="M65" s="102">
        <v>1690005</v>
      </c>
      <c r="N65" s="102"/>
      <c r="O65" s="102"/>
    </row>
    <row r="66" spans="1:17" ht="11">
      <c r="A66" s="89">
        <v>57</v>
      </c>
      <c r="B66" s="103" t="s">
        <v>254</v>
      </c>
      <c r="C66" s="102">
        <v>625373.19999999995</v>
      </c>
      <c r="D66" s="102">
        <v>622985</v>
      </c>
      <c r="E66" s="102">
        <v>758337</v>
      </c>
      <c r="F66" s="102">
        <v>2585729.80789987</v>
      </c>
      <c r="G66" s="102">
        <v>2300630</v>
      </c>
      <c r="H66" s="102">
        <v>763489</v>
      </c>
      <c r="I66" s="102">
        <v>334120</v>
      </c>
      <c r="J66" s="102">
        <v>281195</v>
      </c>
      <c r="K66" s="102"/>
      <c r="L66" s="102">
        <v>304606</v>
      </c>
      <c r="M66" s="102">
        <v>1631010</v>
      </c>
      <c r="N66" s="102"/>
      <c r="O66" s="102"/>
      <c r="P66" s="98" t="s">
        <v>282</v>
      </c>
      <c r="Q66" s="89"/>
    </row>
    <row r="67" spans="1:17">
      <c r="A67" s="89">
        <v>58</v>
      </c>
      <c r="B67" s="101" t="s">
        <v>253</v>
      </c>
      <c r="C67" s="100">
        <v>893970.41</v>
      </c>
      <c r="D67" s="100">
        <v>1889972.1</v>
      </c>
      <c r="E67" s="100">
        <v>1840864.6</v>
      </c>
      <c r="F67" s="100">
        <v>2780744.21</v>
      </c>
      <c r="G67" s="100">
        <v>2351570</v>
      </c>
      <c r="H67" s="100">
        <v>1491240</v>
      </c>
      <c r="I67" s="100">
        <v>1481800</v>
      </c>
      <c r="J67" s="100">
        <v>1512050</v>
      </c>
      <c r="K67" s="100">
        <v>1478346.28</v>
      </c>
      <c r="L67" s="100">
        <v>1678700.139</v>
      </c>
      <c r="M67" s="100">
        <v>1495288.16</v>
      </c>
      <c r="N67" s="100"/>
      <c r="O67" s="100"/>
      <c r="P67" s="98" t="s">
        <v>252</v>
      </c>
    </row>
    <row r="68" spans="1:17">
      <c r="A68" s="89">
        <v>59</v>
      </c>
      <c r="B68" s="101" t="s">
        <v>251</v>
      </c>
      <c r="C68" s="100">
        <v>2975873.35</v>
      </c>
      <c r="D68" s="100">
        <v>3352284.57</v>
      </c>
      <c r="E68" s="100">
        <v>5518762.1299999999</v>
      </c>
      <c r="F68" s="100">
        <v>2589308.52</v>
      </c>
      <c r="G68" s="100">
        <v>722991.87</v>
      </c>
      <c r="H68" s="116" t="s">
        <v>250</v>
      </c>
      <c r="I68" s="100">
        <v>1730580.21</v>
      </c>
      <c r="J68" s="116"/>
      <c r="K68" s="116"/>
      <c r="L68" s="116">
        <v>3353853</v>
      </c>
      <c r="M68" s="100">
        <v>1418000</v>
      </c>
      <c r="N68" s="100"/>
      <c r="O68" s="100"/>
      <c r="P68" s="98" t="s">
        <v>263</v>
      </c>
    </row>
    <row r="69" spans="1:17">
      <c r="A69" s="89">
        <v>60</v>
      </c>
      <c r="B69" s="101" t="s">
        <v>249</v>
      </c>
      <c r="C69" s="100">
        <v>850000</v>
      </c>
      <c r="D69" s="100">
        <v>1878846</v>
      </c>
      <c r="E69" s="100">
        <v>9036900</v>
      </c>
      <c r="F69" s="100">
        <v>2059606.0419999999</v>
      </c>
      <c r="G69" s="100">
        <v>5091272.2010000004</v>
      </c>
      <c r="H69" s="100">
        <v>4688269.3030000003</v>
      </c>
      <c r="I69" s="100">
        <v>929667.11</v>
      </c>
      <c r="J69" s="100">
        <v>982440</v>
      </c>
      <c r="K69" s="100">
        <v>1083300</v>
      </c>
      <c r="L69" s="100">
        <v>1381510</v>
      </c>
      <c r="M69" s="100">
        <v>1360066.36</v>
      </c>
      <c r="N69" s="100"/>
      <c r="O69" s="100"/>
      <c r="P69" s="98" t="s">
        <v>263</v>
      </c>
    </row>
    <row r="70" spans="1:17">
      <c r="A70" s="89">
        <v>61</v>
      </c>
      <c r="B70" s="101" t="s">
        <v>248</v>
      </c>
      <c r="C70" s="100">
        <v>1375418.18</v>
      </c>
      <c r="D70" s="100">
        <v>2275367.94</v>
      </c>
      <c r="E70" s="100">
        <v>3411809</v>
      </c>
      <c r="F70" s="100">
        <v>1020928.18</v>
      </c>
      <c r="G70" s="100">
        <v>750382.67</v>
      </c>
      <c r="H70" s="100">
        <v>987200</v>
      </c>
      <c r="I70" s="100">
        <v>744040</v>
      </c>
      <c r="J70" s="100">
        <v>1102365.8541999999</v>
      </c>
      <c r="K70" s="100">
        <v>883600</v>
      </c>
      <c r="L70" s="100">
        <v>623850</v>
      </c>
      <c r="M70" s="100">
        <v>1342687.3339</v>
      </c>
      <c r="N70" s="100"/>
      <c r="O70" s="100"/>
      <c r="P70" s="98" t="s">
        <v>263</v>
      </c>
    </row>
    <row r="71" spans="1:17">
      <c r="A71" s="89">
        <v>62</v>
      </c>
      <c r="B71" s="101" t="s">
        <v>247</v>
      </c>
      <c r="C71" s="100">
        <v>545456</v>
      </c>
      <c r="D71" s="100">
        <v>483956</v>
      </c>
      <c r="E71" s="100">
        <v>576507</v>
      </c>
      <c r="F71" s="100">
        <v>621983.19999999995</v>
      </c>
      <c r="G71" s="100">
        <v>804353.8</v>
      </c>
      <c r="H71" s="100">
        <v>1181475.1000000001</v>
      </c>
      <c r="I71" s="100">
        <v>1593291.2</v>
      </c>
      <c r="J71" s="100">
        <v>1429223.3</v>
      </c>
      <c r="K71" s="100">
        <v>1057857</v>
      </c>
      <c r="L71" s="100">
        <v>1048005.7</v>
      </c>
      <c r="M71" s="100">
        <v>1335563.7</v>
      </c>
      <c r="N71" s="100"/>
      <c r="O71" s="100"/>
      <c r="P71" s="98" t="s">
        <v>263</v>
      </c>
    </row>
    <row r="72" spans="1:17">
      <c r="A72" s="89">
        <v>63</v>
      </c>
      <c r="B72" s="101" t="s">
        <v>291</v>
      </c>
      <c r="C72" s="100">
        <v>10710.1</v>
      </c>
      <c r="D72" s="100">
        <v>17496.5</v>
      </c>
      <c r="E72" s="100">
        <v>1010867</v>
      </c>
      <c r="F72" s="100">
        <v>1190691</v>
      </c>
      <c r="G72" s="100">
        <v>1481070</v>
      </c>
      <c r="H72" s="100">
        <v>1381410</v>
      </c>
      <c r="I72" s="100">
        <v>1331120</v>
      </c>
      <c r="J72" s="100">
        <v>1201010</v>
      </c>
      <c r="K72" s="100">
        <v>1140980</v>
      </c>
      <c r="L72" s="100">
        <v>1251180</v>
      </c>
      <c r="M72" s="100">
        <v>1280680</v>
      </c>
      <c r="N72" s="100"/>
      <c r="O72" s="100"/>
      <c r="P72" s="98" t="s">
        <v>263</v>
      </c>
    </row>
    <row r="73" spans="1:17">
      <c r="A73" s="89">
        <v>64</v>
      </c>
      <c r="B73" s="101" t="s">
        <v>246</v>
      </c>
      <c r="C73" s="100">
        <v>2125734</v>
      </c>
      <c r="D73" s="100">
        <v>1203201</v>
      </c>
      <c r="E73" s="100">
        <v>4995950</v>
      </c>
      <c r="F73" s="100">
        <v>6755960.9179999996</v>
      </c>
      <c r="G73" s="100">
        <v>2672315.7000000002</v>
      </c>
      <c r="H73" s="100">
        <v>2501391</v>
      </c>
      <c r="I73" s="100">
        <v>907158.73</v>
      </c>
      <c r="J73" s="99"/>
      <c r="K73" s="99"/>
      <c r="L73" s="99">
        <v>1260000</v>
      </c>
      <c r="M73" s="100">
        <v>1131494.27</v>
      </c>
      <c r="N73" s="100"/>
      <c r="O73" s="100"/>
      <c r="P73" s="98" t="s">
        <v>245</v>
      </c>
    </row>
    <row r="74" spans="1:17">
      <c r="A74" s="89">
        <v>65</v>
      </c>
      <c r="B74" s="101" t="s">
        <v>244</v>
      </c>
      <c r="C74" s="115">
        <v>2358900</v>
      </c>
      <c r="D74" s="115">
        <v>2972185</v>
      </c>
      <c r="E74" s="115">
        <v>9851000</v>
      </c>
      <c r="F74" s="115">
        <v>7770729.3600000003</v>
      </c>
      <c r="G74" s="115">
        <v>21856457.699999999</v>
      </c>
      <c r="H74" s="100">
        <v>12808914.851</v>
      </c>
      <c r="I74" s="115">
        <v>6834835.71</v>
      </c>
      <c r="J74" s="115">
        <v>5874070</v>
      </c>
      <c r="K74" s="115">
        <v>2762090</v>
      </c>
      <c r="L74" s="115"/>
      <c r="M74" s="115">
        <v>1126706</v>
      </c>
      <c r="N74" s="115"/>
      <c r="O74" s="115"/>
      <c r="P74" s="98" t="s">
        <v>263</v>
      </c>
    </row>
    <row r="75" spans="1:17">
      <c r="A75" s="89">
        <v>66</v>
      </c>
      <c r="B75" s="101" t="s">
        <v>243</v>
      </c>
      <c r="C75" s="114"/>
      <c r="D75" s="114"/>
      <c r="E75" s="114"/>
      <c r="F75" s="114"/>
      <c r="G75" s="100">
        <v>1631791.84</v>
      </c>
      <c r="H75" s="100">
        <v>493499.7</v>
      </c>
      <c r="I75" s="100"/>
      <c r="J75" s="100"/>
      <c r="K75" s="100"/>
      <c r="L75" s="100"/>
      <c r="M75" s="100">
        <v>941767.95</v>
      </c>
      <c r="N75" s="100"/>
      <c r="O75" s="100"/>
    </row>
    <row r="76" spans="1:17">
      <c r="A76" s="89">
        <v>67</v>
      </c>
      <c r="B76" s="101" t="s">
        <v>242</v>
      </c>
      <c r="C76" s="100"/>
      <c r="D76" s="100"/>
      <c r="E76" s="100"/>
      <c r="F76" s="100"/>
      <c r="G76" s="100"/>
      <c r="H76" s="100"/>
      <c r="I76" s="100"/>
      <c r="J76" s="100">
        <v>986460</v>
      </c>
      <c r="K76" s="100">
        <v>390570</v>
      </c>
      <c r="L76" s="100">
        <v>355540</v>
      </c>
      <c r="M76" s="100">
        <v>891300</v>
      </c>
      <c r="N76" s="100"/>
      <c r="O76" s="100"/>
      <c r="P76" s="98"/>
    </row>
    <row r="77" spans="1:17">
      <c r="A77" s="89">
        <v>68</v>
      </c>
      <c r="B77" s="101" t="s">
        <v>241</v>
      </c>
      <c r="C77" s="100">
        <v>466686</v>
      </c>
      <c r="D77" s="100">
        <v>447086.07</v>
      </c>
      <c r="E77" s="100">
        <v>329895.94</v>
      </c>
      <c r="F77" s="100">
        <v>307151.45</v>
      </c>
      <c r="G77" s="100">
        <v>277999.27</v>
      </c>
      <c r="H77" s="100">
        <v>337005.36</v>
      </c>
      <c r="I77" s="100">
        <v>668389.21</v>
      </c>
      <c r="J77" s="100">
        <v>668214.92000000004</v>
      </c>
      <c r="K77" s="100">
        <v>605023.11</v>
      </c>
      <c r="L77" s="100">
        <v>723011</v>
      </c>
      <c r="M77" s="100">
        <v>883099.48</v>
      </c>
      <c r="N77" s="100"/>
      <c r="O77" s="100"/>
    </row>
    <row r="78" spans="1:17">
      <c r="A78" s="89">
        <v>69</v>
      </c>
      <c r="B78" s="101" t="s">
        <v>240</v>
      </c>
      <c r="C78" s="100">
        <v>253867</v>
      </c>
      <c r="D78" s="100">
        <v>113379.1</v>
      </c>
      <c r="E78" s="100"/>
      <c r="F78" s="100"/>
      <c r="G78" s="100"/>
      <c r="H78" s="100"/>
      <c r="I78" s="100"/>
      <c r="J78" s="100"/>
      <c r="K78" s="100"/>
      <c r="L78" s="100">
        <v>795482.78</v>
      </c>
      <c r="M78" s="100">
        <v>842504</v>
      </c>
      <c r="N78" s="100"/>
      <c r="O78" s="100"/>
    </row>
    <row r="79" spans="1:17">
      <c r="A79" s="89">
        <v>70</v>
      </c>
      <c r="B79" s="103" t="s">
        <v>265</v>
      </c>
      <c r="C79" s="102"/>
      <c r="D79" s="102"/>
      <c r="E79" s="102"/>
      <c r="F79" s="102"/>
      <c r="G79" s="102"/>
      <c r="H79" s="102"/>
      <c r="I79" s="102"/>
      <c r="J79" s="102"/>
      <c r="K79" s="102"/>
      <c r="L79" s="102">
        <v>601870</v>
      </c>
      <c r="M79" s="102">
        <v>830581.2</v>
      </c>
      <c r="N79" s="102"/>
      <c r="O79" s="102"/>
    </row>
    <row r="80" spans="1:17">
      <c r="A80" s="89">
        <v>71</v>
      </c>
      <c r="B80" s="103" t="s">
        <v>239</v>
      </c>
      <c r="C80" s="102">
        <v>135613.70000000001</v>
      </c>
      <c r="D80" s="102">
        <v>141477</v>
      </c>
      <c r="E80" s="102">
        <v>168000</v>
      </c>
      <c r="F80" s="102">
        <v>206897.6</v>
      </c>
      <c r="G80" s="102">
        <v>365085.00199999998</v>
      </c>
      <c r="H80" s="102">
        <v>486787.6</v>
      </c>
      <c r="I80" s="102">
        <v>619666.69999999995</v>
      </c>
      <c r="J80" s="102">
        <v>706084.9</v>
      </c>
      <c r="K80" s="102">
        <v>737100</v>
      </c>
      <c r="L80" s="102">
        <v>834600</v>
      </c>
      <c r="M80" s="102">
        <v>822444</v>
      </c>
      <c r="N80" s="102"/>
      <c r="O80" s="102"/>
      <c r="P80" s="98" t="s">
        <v>221</v>
      </c>
    </row>
    <row r="81" spans="1:17">
      <c r="A81" s="89">
        <v>72</v>
      </c>
      <c r="B81" s="103" t="s">
        <v>238</v>
      </c>
      <c r="C81" s="102">
        <v>888375.5</v>
      </c>
      <c r="D81" s="102">
        <v>625981.99690000003</v>
      </c>
      <c r="E81" s="102">
        <v>835736.7</v>
      </c>
      <c r="F81" s="102">
        <v>867006.2</v>
      </c>
      <c r="G81" s="102">
        <v>730507.6</v>
      </c>
      <c r="H81" s="102">
        <v>938728.8</v>
      </c>
      <c r="I81" s="102">
        <v>891422.8</v>
      </c>
      <c r="J81" s="102">
        <v>917630.8</v>
      </c>
      <c r="K81" s="102">
        <v>633679.30000000005</v>
      </c>
      <c r="L81" s="102">
        <v>719890.8</v>
      </c>
      <c r="M81" s="102">
        <v>728694</v>
      </c>
      <c r="N81" s="102"/>
      <c r="O81" s="102"/>
      <c r="P81" s="98" t="s">
        <v>282</v>
      </c>
    </row>
    <row r="82" spans="1:17">
      <c r="A82" s="89">
        <v>73</v>
      </c>
      <c r="B82" s="101" t="s">
        <v>237</v>
      </c>
      <c r="C82" s="100"/>
      <c r="D82" s="100"/>
      <c r="E82" s="100"/>
      <c r="F82" s="100"/>
      <c r="G82" s="100"/>
      <c r="H82" s="100"/>
      <c r="I82" s="100"/>
      <c r="J82" s="100"/>
      <c r="K82" s="100"/>
      <c r="L82" s="100">
        <v>321696.68300000002</v>
      </c>
      <c r="M82" s="100">
        <v>675319.397</v>
      </c>
      <c r="N82" s="100"/>
      <c r="O82" s="100"/>
    </row>
    <row r="83" spans="1:17">
      <c r="A83" s="89">
        <v>74</v>
      </c>
      <c r="B83" s="103" t="s">
        <v>236</v>
      </c>
      <c r="C83" s="102">
        <v>969000</v>
      </c>
      <c r="D83" s="102">
        <v>830000</v>
      </c>
      <c r="E83" s="102">
        <v>550000</v>
      </c>
      <c r="F83" s="102">
        <v>456587</v>
      </c>
      <c r="G83" s="102">
        <v>549263</v>
      </c>
      <c r="H83" s="102">
        <v>627998.81999999983</v>
      </c>
      <c r="I83" s="102">
        <v>682480.9</v>
      </c>
      <c r="J83" s="102">
        <v>655913.80000000005</v>
      </c>
      <c r="K83" s="102">
        <v>646819.30000000005</v>
      </c>
      <c r="L83" s="102">
        <v>655082.80000000005</v>
      </c>
      <c r="M83" s="102">
        <v>655189</v>
      </c>
      <c r="N83" s="102"/>
      <c r="O83" s="102"/>
      <c r="P83" s="98" t="s">
        <v>282</v>
      </c>
    </row>
    <row r="84" spans="1:17">
      <c r="A84" s="89">
        <v>75</v>
      </c>
      <c r="B84" s="101" t="s">
        <v>235</v>
      </c>
      <c r="C84" s="114" t="s">
        <v>234</v>
      </c>
      <c r="D84" s="114" t="s">
        <v>234</v>
      </c>
      <c r="E84" s="114" t="s">
        <v>234</v>
      </c>
      <c r="F84" s="100">
        <v>2885235.8</v>
      </c>
      <c r="G84" s="100">
        <v>2033801.22</v>
      </c>
      <c r="H84" s="100">
        <v>2126742.9</v>
      </c>
      <c r="I84" s="100">
        <v>1904140.49</v>
      </c>
      <c r="J84" s="100">
        <v>2426237.9</v>
      </c>
      <c r="K84" s="100">
        <v>773264.85</v>
      </c>
      <c r="L84" s="100">
        <v>577555.88</v>
      </c>
      <c r="M84" s="100">
        <v>636188.31999999995</v>
      </c>
      <c r="N84" s="100"/>
      <c r="O84" s="100"/>
      <c r="P84" s="98" t="s">
        <v>233</v>
      </c>
    </row>
    <row r="85" spans="1:17">
      <c r="A85" s="89">
        <v>76</v>
      </c>
      <c r="B85" s="101" t="s">
        <v>232</v>
      </c>
      <c r="C85" s="100">
        <v>2101684</v>
      </c>
      <c r="D85" s="100">
        <v>565886.9</v>
      </c>
      <c r="E85" s="100">
        <v>870310.7</v>
      </c>
      <c r="F85" s="100">
        <v>732344.16578000004</v>
      </c>
      <c r="G85" s="100">
        <v>1033167.36112</v>
      </c>
      <c r="H85" s="100">
        <v>505407.8</v>
      </c>
      <c r="I85" s="100">
        <v>561070.5</v>
      </c>
      <c r="J85" s="100">
        <v>721464.3</v>
      </c>
      <c r="K85" s="100">
        <v>484031</v>
      </c>
      <c r="L85" s="100">
        <v>491909.2</v>
      </c>
      <c r="M85" s="100">
        <v>580344.1</v>
      </c>
      <c r="N85" s="100"/>
      <c r="O85" s="100"/>
    </row>
    <row r="86" spans="1:17">
      <c r="A86" s="89">
        <v>77</v>
      </c>
      <c r="B86" s="103" t="s">
        <v>231</v>
      </c>
      <c r="C86" s="102">
        <v>305338.90000000002</v>
      </c>
      <c r="D86" s="102">
        <v>1294656</v>
      </c>
      <c r="E86" s="102">
        <v>595640</v>
      </c>
      <c r="F86" s="102">
        <v>983200</v>
      </c>
      <c r="G86" s="102">
        <v>1112641.9080000001</v>
      </c>
      <c r="H86" s="102">
        <v>916322.98699999996</v>
      </c>
      <c r="I86" s="102">
        <v>935994.25699999998</v>
      </c>
      <c r="J86" s="102">
        <v>797974.71900000004</v>
      </c>
      <c r="K86" s="102">
        <v>640120</v>
      </c>
      <c r="L86" s="102">
        <v>524932</v>
      </c>
      <c r="M86" s="102">
        <v>450759.7</v>
      </c>
      <c r="N86" s="102"/>
      <c r="O86" s="102"/>
      <c r="P86" s="98" t="s">
        <v>221</v>
      </c>
    </row>
    <row r="87" spans="1:17">
      <c r="A87" s="89">
        <v>78</v>
      </c>
      <c r="B87" s="103" t="s">
        <v>230</v>
      </c>
      <c r="C87" s="102">
        <v>63148</v>
      </c>
      <c r="D87" s="102">
        <v>273272</v>
      </c>
      <c r="E87" s="102">
        <v>366583</v>
      </c>
      <c r="F87" s="102">
        <v>566635</v>
      </c>
      <c r="G87" s="102">
        <v>407239.6</v>
      </c>
      <c r="H87" s="102"/>
      <c r="I87" s="102"/>
      <c r="J87" s="102"/>
      <c r="K87" s="102"/>
      <c r="L87" s="102">
        <v>265479</v>
      </c>
      <c r="M87" s="102">
        <v>390916.56199999998</v>
      </c>
      <c r="N87" s="102"/>
      <c r="O87" s="102"/>
    </row>
    <row r="88" spans="1:17">
      <c r="A88" s="89">
        <v>79</v>
      </c>
      <c r="B88" s="103" t="s">
        <v>229</v>
      </c>
      <c r="C88" s="102">
        <v>234276.2</v>
      </c>
      <c r="D88" s="102">
        <v>239073</v>
      </c>
      <c r="E88" s="102">
        <v>1031434</v>
      </c>
      <c r="F88" s="102">
        <v>2480416.0021099099</v>
      </c>
      <c r="G88" s="102">
        <v>2563660</v>
      </c>
      <c r="H88" s="102">
        <v>2864570</v>
      </c>
      <c r="I88" s="102">
        <v>2883600</v>
      </c>
      <c r="J88" s="102">
        <v>2334170</v>
      </c>
      <c r="K88" s="102">
        <v>1602600</v>
      </c>
      <c r="L88" s="102">
        <v>1180500</v>
      </c>
      <c r="M88" s="102">
        <v>387610</v>
      </c>
      <c r="N88" s="102"/>
      <c r="O88" s="102"/>
      <c r="P88" s="98" t="s">
        <v>282</v>
      </c>
    </row>
    <row r="89" spans="1:17" ht="11">
      <c r="A89" s="89">
        <v>80</v>
      </c>
      <c r="B89" s="103" t="s">
        <v>228</v>
      </c>
      <c r="C89" s="102">
        <v>228670</v>
      </c>
      <c r="D89" s="102">
        <v>122962</v>
      </c>
      <c r="E89" s="102">
        <v>323762</v>
      </c>
      <c r="F89" s="102">
        <v>326616.52</v>
      </c>
      <c r="G89" s="102">
        <v>373269.40600000002</v>
      </c>
      <c r="H89" s="102">
        <v>423877.67959999997</v>
      </c>
      <c r="I89" s="102">
        <v>379157</v>
      </c>
      <c r="J89" s="102">
        <v>270043</v>
      </c>
      <c r="K89" s="102">
        <v>309110</v>
      </c>
      <c r="L89" s="102">
        <v>297041</v>
      </c>
      <c r="M89" s="102">
        <v>298073.40000000002</v>
      </c>
      <c r="N89" s="102"/>
      <c r="O89" s="102"/>
      <c r="P89" s="98" t="s">
        <v>282</v>
      </c>
      <c r="Q89" s="89"/>
    </row>
    <row r="90" spans="1:17">
      <c r="A90" s="89">
        <v>81</v>
      </c>
      <c r="B90" s="103" t="s">
        <v>227</v>
      </c>
      <c r="C90" s="102">
        <v>538560</v>
      </c>
      <c r="D90" s="102">
        <v>669547.32999999996</v>
      </c>
      <c r="E90" s="102">
        <v>1073400.48</v>
      </c>
      <c r="F90" s="102">
        <v>3828065.89</v>
      </c>
      <c r="G90" s="102">
        <v>1545525.1</v>
      </c>
      <c r="H90" s="102">
        <v>6951731.79256</v>
      </c>
      <c r="I90" s="102">
        <v>699279.18299999996</v>
      </c>
      <c r="J90" s="102">
        <v>317377.43099999998</v>
      </c>
      <c r="K90" s="102">
        <v>165444.49600000001</v>
      </c>
      <c r="L90" s="102">
        <v>251960.753</v>
      </c>
      <c r="M90" s="102">
        <v>232472.454</v>
      </c>
      <c r="N90" s="102"/>
      <c r="O90" s="102"/>
      <c r="P90" s="98" t="s">
        <v>282</v>
      </c>
    </row>
    <row r="91" spans="1:17">
      <c r="A91" s="89">
        <v>82</v>
      </c>
      <c r="B91" s="101" t="s">
        <v>226</v>
      </c>
      <c r="C91" s="100">
        <v>2350286</v>
      </c>
      <c r="D91" s="100">
        <v>180706.27</v>
      </c>
      <c r="E91" s="100">
        <v>211087.11</v>
      </c>
      <c r="F91" s="100">
        <v>165295.16</v>
      </c>
      <c r="G91" s="100">
        <v>196039.98</v>
      </c>
      <c r="H91" s="100">
        <v>344775</v>
      </c>
      <c r="I91" s="100">
        <v>1647269.25</v>
      </c>
      <c r="J91" s="100">
        <v>1624849.35</v>
      </c>
      <c r="K91" s="100"/>
      <c r="L91" s="100"/>
      <c r="M91" s="100">
        <v>177264.03899999999</v>
      </c>
      <c r="N91" s="100"/>
      <c r="O91" s="100"/>
      <c r="P91" s="98" t="s">
        <v>263</v>
      </c>
    </row>
    <row r="92" spans="1:17">
      <c r="A92" s="89">
        <v>83</v>
      </c>
      <c r="B92" s="103" t="s">
        <v>225</v>
      </c>
      <c r="C92" s="102">
        <v>76280</v>
      </c>
      <c r="D92" s="102">
        <v>76228</v>
      </c>
      <c r="E92" s="102">
        <v>76394</v>
      </c>
      <c r="F92" s="102">
        <v>114400</v>
      </c>
      <c r="G92" s="102">
        <v>104466</v>
      </c>
      <c r="H92" s="102">
        <v>124402</v>
      </c>
      <c r="I92" s="102">
        <v>146952</v>
      </c>
      <c r="J92" s="102">
        <v>148086.53</v>
      </c>
      <c r="K92" s="102">
        <v>116390.42</v>
      </c>
      <c r="L92" s="102">
        <v>75968.399999999994</v>
      </c>
      <c r="M92" s="102">
        <v>105256.33</v>
      </c>
      <c r="N92" s="102"/>
      <c r="O92" s="102"/>
    </row>
    <row r="93" spans="1:17">
      <c r="A93" s="89">
        <v>84</v>
      </c>
      <c r="B93" s="103" t="s">
        <v>224</v>
      </c>
      <c r="C93" s="102">
        <v>975009.3</v>
      </c>
      <c r="D93" s="102">
        <v>775152.3</v>
      </c>
      <c r="E93" s="102">
        <v>501910.5</v>
      </c>
      <c r="F93" s="102">
        <v>182125.2</v>
      </c>
      <c r="G93" s="102">
        <v>67876</v>
      </c>
      <c r="H93" s="102">
        <v>64289.69</v>
      </c>
      <c r="I93" s="102">
        <v>97700</v>
      </c>
      <c r="J93" s="102">
        <v>115000</v>
      </c>
      <c r="K93" s="102">
        <v>103000</v>
      </c>
      <c r="L93" s="102">
        <v>118000</v>
      </c>
      <c r="M93" s="102">
        <v>93100</v>
      </c>
      <c r="N93" s="102"/>
      <c r="O93" s="102"/>
      <c r="P93" s="98" t="s">
        <v>282</v>
      </c>
    </row>
    <row r="94" spans="1:17">
      <c r="A94" s="89">
        <v>85</v>
      </c>
      <c r="B94" s="103" t="s">
        <v>223</v>
      </c>
      <c r="C94" s="102">
        <v>232281.15040000001</v>
      </c>
      <c r="D94" s="102">
        <v>4203.8940000000002</v>
      </c>
      <c r="E94" s="102">
        <v>115671.413055</v>
      </c>
      <c r="F94" s="102">
        <v>117695.54016999999</v>
      </c>
      <c r="G94" s="102">
        <v>115348.5886</v>
      </c>
      <c r="H94" s="102">
        <v>115859.19064</v>
      </c>
      <c r="I94" s="102">
        <v>116940.72736</v>
      </c>
      <c r="J94" s="102">
        <v>118896.385872</v>
      </c>
      <c r="K94" s="102">
        <v>110628.34574</v>
      </c>
      <c r="L94" s="102">
        <v>111133.622</v>
      </c>
      <c r="M94" s="102">
        <v>92988.642860000007</v>
      </c>
      <c r="N94" s="102"/>
      <c r="O94" s="102"/>
    </row>
    <row r="95" spans="1:17">
      <c r="A95" s="89">
        <v>86</v>
      </c>
      <c r="B95" s="103" t="s">
        <v>222</v>
      </c>
      <c r="C95" s="102">
        <v>23679</v>
      </c>
      <c r="D95" s="102">
        <v>54094</v>
      </c>
      <c r="E95" s="102">
        <v>103332</v>
      </c>
      <c r="F95" s="102">
        <v>127929.72</v>
      </c>
      <c r="G95" s="102">
        <v>124038.39999999999</v>
      </c>
      <c r="H95" s="102">
        <v>106863.19</v>
      </c>
      <c r="I95" s="102">
        <v>110815.63</v>
      </c>
      <c r="J95" s="102">
        <v>92658.240000000005</v>
      </c>
      <c r="K95" s="102">
        <v>78182.100000000006</v>
      </c>
      <c r="L95" s="102">
        <v>77049</v>
      </c>
      <c r="M95" s="102">
        <v>83230</v>
      </c>
      <c r="N95" s="102"/>
      <c r="O95" s="102"/>
      <c r="P95" s="98" t="s">
        <v>221</v>
      </c>
    </row>
    <row r="96" spans="1:17">
      <c r="A96" s="89">
        <v>87</v>
      </c>
      <c r="B96" s="103" t="s">
        <v>220</v>
      </c>
      <c r="C96" s="102">
        <v>56797.642999999996</v>
      </c>
      <c r="D96" s="102">
        <v>71726.240000000005</v>
      </c>
      <c r="E96" s="102">
        <v>73985.524952299995</v>
      </c>
      <c r="F96" s="102">
        <v>125602.60400000001</v>
      </c>
      <c r="G96" s="102">
        <v>96175.815610000005</v>
      </c>
      <c r="H96" s="102">
        <v>93115.1</v>
      </c>
      <c r="I96" s="102">
        <v>77031.259999999995</v>
      </c>
      <c r="J96" s="102"/>
      <c r="K96" s="102">
        <v>73689.52</v>
      </c>
      <c r="L96" s="102">
        <v>73758.039999999994</v>
      </c>
      <c r="M96" s="102">
        <v>75333</v>
      </c>
      <c r="N96" s="102"/>
      <c r="O96" s="102"/>
      <c r="P96" s="98" t="s">
        <v>282</v>
      </c>
    </row>
    <row r="97" spans="1:16">
      <c r="A97" s="89">
        <v>88</v>
      </c>
      <c r="B97" s="103" t="s">
        <v>219</v>
      </c>
      <c r="C97" s="102">
        <v>78507.199999999997</v>
      </c>
      <c r="D97" s="102">
        <v>80327</v>
      </c>
      <c r="E97" s="102">
        <v>69819.5</v>
      </c>
      <c r="F97" s="102">
        <v>74114.672000000006</v>
      </c>
      <c r="G97" s="102">
        <v>110164.952</v>
      </c>
      <c r="H97" s="102">
        <v>72777.120602800002</v>
      </c>
      <c r="I97" s="102">
        <v>66460.403000000006</v>
      </c>
      <c r="J97" s="102">
        <v>60699.550999999999</v>
      </c>
      <c r="K97" s="102"/>
      <c r="L97" s="102"/>
      <c r="M97" s="102"/>
      <c r="N97" s="102"/>
      <c r="O97" s="102"/>
      <c r="P97" s="98" t="s">
        <v>282</v>
      </c>
    </row>
    <row r="98" spans="1:16">
      <c r="A98" s="89">
        <v>89</v>
      </c>
      <c r="B98" s="103" t="s">
        <v>218</v>
      </c>
      <c r="C98" s="102">
        <v>1090321.8</v>
      </c>
      <c r="D98" s="102">
        <v>2100000</v>
      </c>
      <c r="E98" s="102">
        <v>1800000</v>
      </c>
      <c r="F98" s="102">
        <v>2653801.14</v>
      </c>
      <c r="G98" s="102">
        <v>2300241.9900000002</v>
      </c>
      <c r="H98" s="102">
        <v>2127123.0099999998</v>
      </c>
      <c r="I98" s="102">
        <v>702823.37</v>
      </c>
      <c r="J98" s="110"/>
      <c r="K98" s="110"/>
      <c r="L98" s="110">
        <v>19712.647099999998</v>
      </c>
      <c r="M98" s="102">
        <v>66123.112599999993</v>
      </c>
      <c r="N98" s="102"/>
      <c r="O98" s="102"/>
      <c r="P98" s="98" t="s">
        <v>282</v>
      </c>
    </row>
    <row r="99" spans="1:16">
      <c r="A99" s="89">
        <v>90</v>
      </c>
      <c r="B99" s="103" t="s">
        <v>217</v>
      </c>
      <c r="C99" s="102">
        <v>4130</v>
      </c>
      <c r="D99" s="102">
        <v>3640</v>
      </c>
      <c r="E99" s="102">
        <v>3630</v>
      </c>
      <c r="F99" s="102">
        <v>115817</v>
      </c>
      <c r="G99" s="102">
        <v>103792</v>
      </c>
      <c r="H99" s="102">
        <v>81399</v>
      </c>
      <c r="I99" s="102">
        <v>113380</v>
      </c>
      <c r="J99" s="102">
        <v>29253.124</v>
      </c>
      <c r="K99" s="102">
        <v>33579.374000000003</v>
      </c>
      <c r="L99" s="102">
        <v>32274.240000000002</v>
      </c>
      <c r="M99" s="102">
        <v>51813.87</v>
      </c>
      <c r="N99" s="102"/>
      <c r="O99" s="102"/>
    </row>
    <row r="100" spans="1:16">
      <c r="A100" s="89">
        <v>91</v>
      </c>
      <c r="B100" s="103" t="s">
        <v>216</v>
      </c>
      <c r="C100" s="102">
        <v>71695.820000000007</v>
      </c>
      <c r="D100" s="102">
        <v>70777.56</v>
      </c>
      <c r="E100" s="102">
        <v>78291.91</v>
      </c>
      <c r="F100" s="102">
        <v>61911.16</v>
      </c>
      <c r="G100" s="102">
        <v>70080</v>
      </c>
      <c r="H100" s="102">
        <v>172375.1</v>
      </c>
      <c r="I100" s="102">
        <v>139210.14000000001</v>
      </c>
      <c r="J100" s="102">
        <v>78020</v>
      </c>
      <c r="K100" s="102">
        <v>32990</v>
      </c>
      <c r="L100" s="102">
        <v>49090</v>
      </c>
      <c r="M100" s="102">
        <v>38677</v>
      </c>
      <c r="N100" s="102"/>
      <c r="O100" s="102"/>
    </row>
    <row r="101" spans="1:16">
      <c r="A101" s="89">
        <v>92</v>
      </c>
      <c r="B101" s="101" t="s">
        <v>215</v>
      </c>
      <c r="C101" s="100"/>
      <c r="D101" s="100"/>
      <c r="E101" s="100"/>
      <c r="F101" s="100">
        <v>2180534</v>
      </c>
      <c r="G101" s="100">
        <v>48396</v>
      </c>
      <c r="H101" s="100">
        <v>61432</v>
      </c>
      <c r="I101" s="100">
        <v>61210</v>
      </c>
      <c r="J101" s="100">
        <v>41522</v>
      </c>
      <c r="K101" s="100"/>
      <c r="L101" s="100"/>
      <c r="M101" s="100">
        <v>37911</v>
      </c>
      <c r="N101" s="100"/>
      <c r="O101" s="100"/>
    </row>
    <row r="102" spans="1:16">
      <c r="A102" s="89">
        <v>93</v>
      </c>
      <c r="B102" s="103" t="s">
        <v>214</v>
      </c>
      <c r="C102" s="102">
        <v>17745.16</v>
      </c>
      <c r="D102" s="102">
        <v>22517.21</v>
      </c>
      <c r="E102" s="102">
        <v>23000.14</v>
      </c>
      <c r="F102" s="102">
        <v>15987.33468</v>
      </c>
      <c r="G102" s="102">
        <v>17723.219819999998</v>
      </c>
      <c r="H102" s="102">
        <v>16080.194740000001</v>
      </c>
      <c r="I102" s="102">
        <v>13275.877109999999</v>
      </c>
      <c r="J102" s="102">
        <v>12701.711939999999</v>
      </c>
      <c r="K102" s="102">
        <v>15040.149366</v>
      </c>
      <c r="L102" s="102">
        <v>15440.413570000001</v>
      </c>
      <c r="M102" s="102">
        <v>33882.103066000003</v>
      </c>
      <c r="N102" s="102"/>
      <c r="O102" s="102"/>
      <c r="P102" s="98" t="s">
        <v>282</v>
      </c>
    </row>
    <row r="103" spans="1:16">
      <c r="A103" s="89">
        <v>94</v>
      </c>
      <c r="B103" s="103" t="s">
        <v>296</v>
      </c>
      <c r="C103" s="102">
        <v>19594</v>
      </c>
      <c r="D103" s="102">
        <v>21452</v>
      </c>
      <c r="E103" s="102">
        <v>23191</v>
      </c>
      <c r="F103" s="102">
        <v>27574</v>
      </c>
      <c r="G103" s="102">
        <v>27785</v>
      </c>
      <c r="H103" s="102">
        <v>28221</v>
      </c>
      <c r="I103" s="102">
        <v>30268</v>
      </c>
      <c r="J103" s="102">
        <v>29817.57</v>
      </c>
      <c r="K103" s="102">
        <v>30478.11</v>
      </c>
      <c r="L103" s="102">
        <v>28013.02</v>
      </c>
      <c r="M103" s="102">
        <v>31081.96</v>
      </c>
      <c r="N103" s="102"/>
      <c r="O103" s="102"/>
      <c r="P103" s="98"/>
    </row>
    <row r="104" spans="1:16">
      <c r="A104" s="89">
        <v>95</v>
      </c>
      <c r="B104" s="103" t="s">
        <v>295</v>
      </c>
      <c r="C104" s="102">
        <v>18280</v>
      </c>
      <c r="D104" s="102">
        <v>23521</v>
      </c>
      <c r="E104" s="102">
        <v>20392</v>
      </c>
      <c r="F104" s="102">
        <v>13893</v>
      </c>
      <c r="G104" s="102">
        <v>11862</v>
      </c>
      <c r="H104" s="102"/>
      <c r="I104" s="102">
        <v>14238.69</v>
      </c>
      <c r="J104" s="102">
        <v>14516.16</v>
      </c>
      <c r="K104" s="102">
        <v>15400.87</v>
      </c>
      <c r="L104" s="102">
        <v>8111.4273000000003</v>
      </c>
      <c r="M104" s="102">
        <v>13831.198899999999</v>
      </c>
      <c r="N104" s="102"/>
      <c r="O104" s="102"/>
    </row>
    <row r="105" spans="1:16">
      <c r="A105" s="89">
        <v>96</v>
      </c>
      <c r="B105" s="101" t="s">
        <v>294</v>
      </c>
      <c r="C105" s="100"/>
      <c r="D105" s="100"/>
      <c r="E105" s="100"/>
      <c r="F105" s="100"/>
      <c r="G105" s="100"/>
      <c r="H105" s="100"/>
      <c r="I105" s="100"/>
      <c r="J105" s="100"/>
      <c r="K105" s="100"/>
      <c r="L105" s="100"/>
      <c r="M105" s="100">
        <v>403.3494</v>
      </c>
      <c r="N105" s="100"/>
      <c r="O105" s="100"/>
    </row>
    <row r="106" spans="1:16">
      <c r="B106" s="103" t="s">
        <v>293</v>
      </c>
      <c r="C106" s="102">
        <v>3117582</v>
      </c>
      <c r="D106" s="102">
        <v>3848805.51</v>
      </c>
      <c r="E106" s="102">
        <v>6252911.3600000003</v>
      </c>
      <c r="F106" s="102">
        <v>6729542.5999999996</v>
      </c>
      <c r="G106" s="102">
        <v>4773060</v>
      </c>
      <c r="H106" s="102">
        <v>2443060</v>
      </c>
      <c r="I106" s="102">
        <v>1997510</v>
      </c>
      <c r="J106" s="102">
        <v>1447320</v>
      </c>
      <c r="K106" s="102">
        <v>893070</v>
      </c>
      <c r="L106" s="102"/>
      <c r="M106" s="102"/>
      <c r="N106" s="102"/>
      <c r="O106" s="102"/>
      <c r="P106" s="98" t="s">
        <v>282</v>
      </c>
    </row>
    <row r="107" spans="1:16">
      <c r="B107" s="101" t="s">
        <v>292</v>
      </c>
      <c r="C107" s="100">
        <v>2311227.4500000002</v>
      </c>
      <c r="D107" s="100">
        <v>1126568.78</v>
      </c>
      <c r="E107" s="100">
        <v>1773651.23</v>
      </c>
      <c r="F107" s="100">
        <v>889220.85</v>
      </c>
      <c r="G107" s="100">
        <v>1486552.12</v>
      </c>
      <c r="H107" s="100">
        <v>1601800</v>
      </c>
      <c r="I107" s="100">
        <v>1147935.72</v>
      </c>
      <c r="J107" s="100">
        <v>1076484.97</v>
      </c>
      <c r="K107" s="100"/>
      <c r="L107" s="100"/>
      <c r="M107" s="100"/>
      <c r="N107" s="100"/>
      <c r="O107" s="100"/>
      <c r="P107" s="98" t="s">
        <v>263</v>
      </c>
    </row>
    <row r="108" spans="1:16">
      <c r="B108" s="101" t="s">
        <v>291</v>
      </c>
      <c r="C108" s="100">
        <v>2241578.17</v>
      </c>
      <c r="D108" s="100">
        <v>998858.9</v>
      </c>
      <c r="E108" s="100">
        <v>1002413.8</v>
      </c>
      <c r="F108" s="100">
        <v>505206.6</v>
      </c>
      <c r="G108" s="100">
        <v>477867</v>
      </c>
      <c r="H108" s="100">
        <v>1248079.7</v>
      </c>
      <c r="I108" s="100">
        <v>1254420.8</v>
      </c>
      <c r="J108" s="100">
        <v>953654.5</v>
      </c>
      <c r="K108" s="100">
        <v>1140980</v>
      </c>
      <c r="L108" s="100">
        <v>1251180</v>
      </c>
      <c r="M108" s="100"/>
      <c r="N108" s="100"/>
      <c r="O108" s="100"/>
      <c r="P108" s="98" t="s">
        <v>282</v>
      </c>
    </row>
    <row r="109" spans="1:16">
      <c r="B109" s="113" t="s">
        <v>290</v>
      </c>
      <c r="C109" s="111">
        <v>411922.9</v>
      </c>
      <c r="D109" s="111">
        <v>400530.9</v>
      </c>
      <c r="E109" s="111">
        <v>1376572.9</v>
      </c>
      <c r="F109" s="111">
        <v>1602164.4</v>
      </c>
      <c r="G109" s="111">
        <v>1194321</v>
      </c>
      <c r="H109" s="112">
        <v>1157184.83</v>
      </c>
      <c r="I109" s="111">
        <v>1264573.6000000001</v>
      </c>
      <c r="J109" s="111">
        <v>372626.3</v>
      </c>
      <c r="K109" s="111"/>
      <c r="L109" s="111"/>
      <c r="M109" s="111"/>
      <c r="N109" s="111"/>
      <c r="O109" s="111"/>
    </row>
    <row r="110" spans="1:16">
      <c r="B110" s="101" t="s">
        <v>289</v>
      </c>
      <c r="C110" s="101"/>
      <c r="D110" s="100">
        <v>516036.35</v>
      </c>
      <c r="E110" s="100">
        <v>394627.16</v>
      </c>
      <c r="F110" s="100">
        <v>400459</v>
      </c>
      <c r="G110" s="100">
        <v>5613433.2999999998</v>
      </c>
      <c r="H110" s="100">
        <v>2748158.5</v>
      </c>
      <c r="I110" s="100">
        <v>686379.83</v>
      </c>
      <c r="J110" s="100">
        <v>292156</v>
      </c>
      <c r="K110" s="100">
        <v>262123</v>
      </c>
      <c r="L110" s="100">
        <v>156074.79999999999</v>
      </c>
      <c r="M110" s="100"/>
      <c r="N110" s="100"/>
      <c r="O110" s="100"/>
      <c r="P110" s="98" t="s">
        <v>263</v>
      </c>
    </row>
    <row r="111" spans="1:16">
      <c r="B111" s="103" t="s">
        <v>288</v>
      </c>
      <c r="C111" s="102">
        <v>24118.46</v>
      </c>
      <c r="D111" s="102">
        <v>24241.94</v>
      </c>
      <c r="E111" s="102">
        <v>24384.564999999999</v>
      </c>
      <c r="F111" s="102">
        <v>63728.001210000002</v>
      </c>
      <c r="G111" s="102">
        <v>47390.003810000002</v>
      </c>
      <c r="H111" s="102">
        <v>62388.398150000001</v>
      </c>
      <c r="I111" s="102">
        <v>67547.522339999996</v>
      </c>
      <c r="J111" s="102">
        <v>63779.044809999999</v>
      </c>
      <c r="K111" s="102">
        <v>70048.698019999996</v>
      </c>
      <c r="L111" s="102">
        <v>73809.318790000005</v>
      </c>
      <c r="M111" s="102">
        <v>73894.869139999995</v>
      </c>
      <c r="N111" s="102">
        <f>(M111-H111)/H111</f>
        <v>0.18443286462228226</v>
      </c>
      <c r="O111" s="102"/>
    </row>
    <row r="112" spans="1:16">
      <c r="B112" s="103" t="s">
        <v>287</v>
      </c>
      <c r="C112" s="102">
        <v>189146</v>
      </c>
      <c r="D112" s="102">
        <v>88283</v>
      </c>
      <c r="E112" s="102">
        <v>60059</v>
      </c>
      <c r="F112" s="102">
        <v>72344.978459999998</v>
      </c>
      <c r="G112" s="102">
        <v>213311.79925000001</v>
      </c>
      <c r="H112" s="102">
        <v>100760.71610000001</v>
      </c>
      <c r="I112" s="102">
        <v>94672.592109999998</v>
      </c>
      <c r="J112" s="102">
        <v>39370.881999999998</v>
      </c>
      <c r="K112" s="102"/>
      <c r="L112" s="102"/>
      <c r="M112" s="102"/>
      <c r="N112" s="102"/>
      <c r="O112" s="102"/>
    </row>
    <row r="113" spans="2:17" ht="11">
      <c r="B113" s="107" t="s">
        <v>286</v>
      </c>
      <c r="C113" s="107"/>
      <c r="D113" s="106"/>
      <c r="E113" s="106"/>
      <c r="F113" s="106"/>
      <c r="G113" s="106"/>
      <c r="H113" s="106">
        <v>7725.92</v>
      </c>
      <c r="I113" s="106">
        <v>7721.60653</v>
      </c>
      <c r="J113" s="106">
        <v>7706.9531200000001</v>
      </c>
      <c r="K113" s="106">
        <v>7754.4042099999997</v>
      </c>
      <c r="L113" s="106"/>
      <c r="M113" s="106"/>
      <c r="N113" s="106"/>
      <c r="O113" s="106"/>
      <c r="P113" s="89"/>
      <c r="Q113" s="89"/>
    </row>
    <row r="114" spans="2:17">
      <c r="B114" s="103" t="s">
        <v>285</v>
      </c>
      <c r="C114" s="102">
        <v>6297</v>
      </c>
      <c r="D114" s="102">
        <v>7844</v>
      </c>
      <c r="E114" s="102">
        <v>19602.566999999999</v>
      </c>
      <c r="F114" s="102">
        <v>16091.504999999999</v>
      </c>
      <c r="G114" s="102">
        <v>14049.674999999999</v>
      </c>
      <c r="H114" s="102">
        <v>7930.87</v>
      </c>
      <c r="I114" s="102">
        <v>4672.4889999999996</v>
      </c>
      <c r="J114" s="102">
        <v>3339.0410000000002</v>
      </c>
      <c r="K114" s="102"/>
      <c r="L114" s="102"/>
      <c r="M114" s="102"/>
      <c r="N114" s="102"/>
      <c r="O114" s="102"/>
      <c r="P114" s="98" t="s">
        <v>282</v>
      </c>
    </row>
    <row r="115" spans="2:17">
      <c r="B115" s="103" t="s">
        <v>284</v>
      </c>
      <c r="C115" s="102">
        <v>29549</v>
      </c>
      <c r="D115" s="102">
        <v>59000</v>
      </c>
      <c r="E115" s="102">
        <v>96000</v>
      </c>
      <c r="F115" s="102">
        <v>27400</v>
      </c>
      <c r="G115" s="102">
        <v>53300</v>
      </c>
      <c r="H115" s="102">
        <v>95300</v>
      </c>
      <c r="I115" s="102">
        <v>92400</v>
      </c>
      <c r="J115" s="110"/>
      <c r="K115" s="110"/>
      <c r="L115" s="110"/>
      <c r="M115" s="110"/>
      <c r="N115" s="110"/>
      <c r="O115" s="110"/>
      <c r="P115" s="98" t="s">
        <v>282</v>
      </c>
    </row>
    <row r="116" spans="2:17" ht="11">
      <c r="B116" s="103" t="s">
        <v>283</v>
      </c>
      <c r="C116" s="102">
        <v>98219</v>
      </c>
      <c r="D116" s="102">
        <v>157088</v>
      </c>
      <c r="E116" s="102"/>
      <c r="F116" s="102"/>
      <c r="G116" s="102"/>
      <c r="H116" s="102">
        <v>2070.6019999999999</v>
      </c>
      <c r="I116" s="102">
        <v>3797.2310000000002</v>
      </c>
      <c r="J116" s="102"/>
      <c r="K116" s="102"/>
      <c r="L116" s="102"/>
      <c r="M116" s="102"/>
      <c r="N116" s="102"/>
      <c r="O116" s="102"/>
      <c r="P116" s="98" t="s">
        <v>282</v>
      </c>
      <c r="Q116" s="89"/>
    </row>
    <row r="117" spans="2:17">
      <c r="B117" s="103" t="s">
        <v>281</v>
      </c>
      <c r="C117" s="103"/>
      <c r="D117" s="103"/>
      <c r="E117" s="103"/>
      <c r="F117" s="102">
        <v>1089017</v>
      </c>
      <c r="G117" s="102">
        <v>73502.3</v>
      </c>
      <c r="H117" s="102">
        <v>46649.1</v>
      </c>
      <c r="I117" s="102"/>
      <c r="J117" s="102"/>
      <c r="K117" s="102"/>
      <c r="L117" s="102"/>
      <c r="M117" s="102"/>
      <c r="N117" s="102"/>
      <c r="O117" s="102"/>
    </row>
    <row r="118" spans="2:17">
      <c r="B118" s="103" t="s">
        <v>280</v>
      </c>
      <c r="C118" s="103"/>
      <c r="D118" s="102">
        <v>4492.53</v>
      </c>
      <c r="E118" s="102">
        <v>4878.78</v>
      </c>
      <c r="F118" s="102">
        <v>30906.36</v>
      </c>
      <c r="G118" s="102">
        <v>31902.3315</v>
      </c>
      <c r="H118" s="102">
        <v>38616.427219999998</v>
      </c>
      <c r="I118" s="102"/>
      <c r="J118" s="102"/>
      <c r="K118" s="102"/>
      <c r="L118" s="102"/>
      <c r="M118" s="102"/>
      <c r="N118" s="102"/>
      <c r="O118" s="102"/>
    </row>
    <row r="119" spans="2:17">
      <c r="B119" s="103" t="s">
        <v>279</v>
      </c>
      <c r="C119" s="102">
        <v>56860.2</v>
      </c>
      <c r="D119" s="102">
        <v>42100</v>
      </c>
      <c r="E119" s="102">
        <v>32000</v>
      </c>
      <c r="F119" s="102">
        <v>19431.3</v>
      </c>
      <c r="G119" s="102">
        <v>24000.1</v>
      </c>
      <c r="H119" s="102">
        <v>24155.4</v>
      </c>
      <c r="I119" s="102"/>
      <c r="J119" s="102"/>
      <c r="K119" s="102"/>
      <c r="L119" s="102">
        <v>19712.647099999998</v>
      </c>
      <c r="M119" s="102"/>
      <c r="N119" s="102"/>
      <c r="O119" s="102"/>
    </row>
    <row r="120" spans="2:17">
      <c r="B120" s="103" t="s">
        <v>278</v>
      </c>
      <c r="C120" s="103"/>
      <c r="D120" s="102">
        <v>540.97</v>
      </c>
      <c r="E120" s="102">
        <v>1083.9000000000001</v>
      </c>
      <c r="F120" s="102">
        <v>1573.43</v>
      </c>
      <c r="G120" s="102">
        <v>1252.1600000000001</v>
      </c>
      <c r="H120" s="102">
        <v>12276.14</v>
      </c>
      <c r="I120" s="102"/>
      <c r="J120" s="102"/>
      <c r="K120" s="102"/>
      <c r="L120" s="102"/>
      <c r="M120" s="102"/>
      <c r="N120" s="102"/>
      <c r="O120" s="102"/>
    </row>
    <row r="121" spans="2:17" ht="11">
      <c r="B121" s="101" t="s">
        <v>277</v>
      </c>
      <c r="C121" s="100">
        <v>376746.42</v>
      </c>
      <c r="D121" s="100">
        <v>366175.3</v>
      </c>
      <c r="E121" s="100">
        <v>394421.01</v>
      </c>
      <c r="F121" s="100">
        <v>766614.89</v>
      </c>
      <c r="G121" s="100">
        <v>492287</v>
      </c>
      <c r="H121" s="100">
        <v>388194</v>
      </c>
      <c r="I121" s="100"/>
      <c r="J121" s="100"/>
      <c r="K121" s="100"/>
      <c r="L121" s="100"/>
      <c r="M121" s="100"/>
      <c r="N121" s="100"/>
      <c r="O121" s="100"/>
      <c r="P121" s="89"/>
      <c r="Q121" s="109"/>
    </row>
    <row r="122" spans="2:17">
      <c r="B122" s="103" t="s">
        <v>276</v>
      </c>
      <c r="C122" s="103"/>
      <c r="D122" s="103"/>
      <c r="E122" s="102">
        <v>603346</v>
      </c>
      <c r="F122" s="102">
        <v>648670</v>
      </c>
      <c r="G122" s="102">
        <v>61174.672173999999</v>
      </c>
      <c r="H122" s="102"/>
      <c r="I122" s="102"/>
      <c r="J122" s="102"/>
      <c r="K122" s="102"/>
      <c r="L122" s="102"/>
      <c r="M122" s="102"/>
      <c r="N122" s="102"/>
      <c r="O122" s="102"/>
    </row>
    <row r="123" spans="2:17">
      <c r="B123" s="103" t="s">
        <v>275</v>
      </c>
      <c r="C123" s="102">
        <v>11787.546</v>
      </c>
      <c r="D123" s="102">
        <v>13482.727999999999</v>
      </c>
      <c r="E123" s="102">
        <v>13791.410086</v>
      </c>
      <c r="F123" s="102">
        <v>111112.74069999999</v>
      </c>
      <c r="G123" s="102">
        <v>112065.4512</v>
      </c>
      <c r="H123" s="102">
        <v>111472.7898</v>
      </c>
      <c r="I123" s="102"/>
      <c r="J123" s="102"/>
      <c r="K123" s="102"/>
      <c r="L123" s="102"/>
      <c r="M123" s="102"/>
      <c r="N123" s="102"/>
      <c r="O123" s="102"/>
    </row>
    <row r="124" spans="2:17">
      <c r="B124" s="103" t="s">
        <v>274</v>
      </c>
      <c r="C124" s="102">
        <v>44780</v>
      </c>
      <c r="D124" s="108"/>
      <c r="E124" s="108"/>
      <c r="F124" s="108"/>
      <c r="G124" s="102">
        <v>18570</v>
      </c>
      <c r="H124" s="102"/>
      <c r="I124" s="102"/>
      <c r="J124" s="102"/>
      <c r="K124" s="102"/>
      <c r="L124" s="102"/>
      <c r="M124" s="102"/>
      <c r="N124" s="102"/>
      <c r="O124" s="102"/>
    </row>
    <row r="125" spans="2:17">
      <c r="B125" s="103" t="s">
        <v>273</v>
      </c>
      <c r="C125" s="102">
        <v>94656.45</v>
      </c>
      <c r="D125" s="102">
        <v>128241.57</v>
      </c>
      <c r="E125" s="102">
        <v>81477.78</v>
      </c>
      <c r="F125" s="102"/>
      <c r="G125" s="102"/>
      <c r="H125" s="102"/>
      <c r="I125" s="102"/>
      <c r="J125" s="102"/>
      <c r="K125" s="102"/>
      <c r="L125" s="102"/>
      <c r="M125" s="102"/>
      <c r="N125" s="102"/>
      <c r="O125" s="102"/>
    </row>
    <row r="126" spans="2:17">
      <c r="B126" s="103" t="s">
        <v>272</v>
      </c>
      <c r="C126" s="102">
        <v>218515.4</v>
      </c>
      <c r="D126" s="103"/>
      <c r="E126" s="102"/>
      <c r="F126" s="102"/>
      <c r="G126" s="102"/>
      <c r="H126" s="102"/>
      <c r="I126" s="102"/>
      <c r="J126" s="102"/>
      <c r="K126" s="102"/>
      <c r="L126" s="102"/>
      <c r="M126" s="102"/>
      <c r="N126" s="102"/>
      <c r="O126" s="102"/>
    </row>
    <row r="127" spans="2:17">
      <c r="B127" s="107" t="s">
        <v>271</v>
      </c>
      <c r="C127" s="107"/>
      <c r="D127" s="106">
        <v>100170</v>
      </c>
      <c r="E127" s="106">
        <v>58196.6</v>
      </c>
      <c r="F127" s="106"/>
      <c r="G127" s="106"/>
      <c r="H127" s="106"/>
      <c r="I127" s="106"/>
      <c r="J127" s="106"/>
      <c r="K127" s="106"/>
      <c r="L127" s="106"/>
      <c r="M127" s="106"/>
      <c r="N127" s="106"/>
      <c r="O127" s="106"/>
    </row>
    <row r="128" spans="2:17">
      <c r="B128" s="103" t="s">
        <v>270</v>
      </c>
      <c r="C128" s="102">
        <v>264091.2</v>
      </c>
      <c r="D128" s="102">
        <v>950000</v>
      </c>
      <c r="E128" s="102">
        <v>700000</v>
      </c>
      <c r="F128" s="102"/>
      <c r="G128" s="102"/>
      <c r="H128" s="102"/>
      <c r="I128" s="102"/>
      <c r="J128" s="102"/>
      <c r="K128" s="102"/>
      <c r="L128" s="102"/>
      <c r="M128" s="102"/>
      <c r="N128" s="102"/>
      <c r="O128" s="102"/>
    </row>
    <row r="129" spans="2:16">
      <c r="B129" s="103" t="s">
        <v>269</v>
      </c>
      <c r="C129" s="103"/>
      <c r="D129" s="102">
        <v>2775</v>
      </c>
      <c r="E129" s="102">
        <v>1967.5</v>
      </c>
      <c r="F129" s="102"/>
      <c r="G129" s="102"/>
      <c r="H129" s="102"/>
      <c r="I129" s="102"/>
      <c r="J129" s="102"/>
      <c r="K129" s="102"/>
      <c r="L129" s="102"/>
      <c r="M129" s="102"/>
      <c r="N129" s="102"/>
      <c r="O129" s="102"/>
    </row>
    <row r="130" spans="2:16">
      <c r="B130" s="105" t="s">
        <v>268</v>
      </c>
      <c r="C130" s="104">
        <v>837259.78</v>
      </c>
      <c r="D130" s="104">
        <v>1278404.855613</v>
      </c>
      <c r="E130" s="104"/>
      <c r="F130" s="104"/>
      <c r="G130" s="104"/>
      <c r="H130" s="104"/>
      <c r="I130" s="104"/>
      <c r="J130" s="104"/>
      <c r="K130" s="104"/>
      <c r="L130" s="104"/>
      <c r="M130" s="104"/>
      <c r="N130" s="104"/>
      <c r="O130" s="104"/>
    </row>
    <row r="131" spans="2:16">
      <c r="B131" s="103" t="s">
        <v>267</v>
      </c>
      <c r="C131" s="102">
        <v>38095</v>
      </c>
      <c r="D131" s="102">
        <v>72450</v>
      </c>
      <c r="E131" s="102">
        <v>71864.23</v>
      </c>
      <c r="F131" s="102">
        <v>74914.979000000007</v>
      </c>
      <c r="G131" s="102"/>
      <c r="H131" s="102"/>
      <c r="I131" s="102"/>
      <c r="J131" s="102"/>
      <c r="K131" s="102"/>
      <c r="L131" s="102"/>
      <c r="M131" s="102"/>
      <c r="N131" s="102"/>
      <c r="O131" s="102"/>
    </row>
    <row r="132" spans="2:16">
      <c r="B132" s="103" t="s">
        <v>266</v>
      </c>
      <c r="C132" s="102">
        <v>11844.8</v>
      </c>
      <c r="D132" s="102">
        <v>15178</v>
      </c>
      <c r="E132" s="102">
        <v>14939</v>
      </c>
      <c r="F132" s="102"/>
      <c r="G132" s="102"/>
      <c r="H132" s="102"/>
      <c r="I132" s="102"/>
      <c r="J132" s="102"/>
      <c r="K132" s="102"/>
      <c r="L132" s="102"/>
      <c r="M132" s="102"/>
      <c r="N132" s="102"/>
      <c r="O132" s="102"/>
    </row>
    <row r="133" spans="2:16">
      <c r="B133" s="103" t="s">
        <v>265</v>
      </c>
      <c r="C133" s="102"/>
      <c r="D133" s="102"/>
      <c r="E133" s="102"/>
      <c r="F133" s="102"/>
      <c r="G133" s="102"/>
      <c r="H133" s="102"/>
      <c r="I133" s="102"/>
      <c r="J133" s="102"/>
      <c r="K133" s="102"/>
      <c r="L133" s="102">
        <v>601870</v>
      </c>
      <c r="M133" s="102">
        <v>830581.2</v>
      </c>
      <c r="N133" s="102"/>
      <c r="O133" s="102"/>
    </row>
    <row r="134" spans="2:16">
      <c r="B134" s="101" t="s">
        <v>264</v>
      </c>
      <c r="C134" s="100">
        <v>327365.95</v>
      </c>
      <c r="D134" s="100">
        <v>517412.47</v>
      </c>
      <c r="E134" s="100">
        <v>581646.29</v>
      </c>
      <c r="F134" s="100">
        <v>1688437</v>
      </c>
      <c r="G134" s="100">
        <v>1501594.8</v>
      </c>
      <c r="H134" s="100">
        <v>2831736.4</v>
      </c>
      <c r="I134" s="100">
        <v>2495244</v>
      </c>
      <c r="J134" s="99"/>
      <c r="K134" s="99"/>
      <c r="L134" s="100">
        <v>47474.400000000001</v>
      </c>
      <c r="M134" s="99"/>
      <c r="N134" s="99"/>
      <c r="O134" s="99"/>
      <c r="P134" s="98" t="s">
        <v>263</v>
      </c>
    </row>
    <row r="136" spans="2:16">
      <c r="B136" s="94" t="s">
        <v>262</v>
      </c>
      <c r="C136" s="97">
        <v>200581429.85939997</v>
      </c>
      <c r="D136" s="97">
        <v>207072157.25421876</v>
      </c>
      <c r="E136" s="97">
        <v>275243661.22609323</v>
      </c>
      <c r="F136" s="97">
        <v>312698196.71421534</v>
      </c>
      <c r="G136" s="97">
        <v>364454693.02342474</v>
      </c>
      <c r="H136" s="97">
        <v>405616985.88133621</v>
      </c>
      <c r="I136" s="96">
        <v>379968556.80349684</v>
      </c>
      <c r="J136" s="96">
        <v>377406687.4593358</v>
      </c>
      <c r="K136" s="96">
        <f>SUM(K10:K134)</f>
        <v>364420303.53710347</v>
      </c>
      <c r="L136" s="96">
        <v>322910044.99825084</v>
      </c>
      <c r="M136" s="96">
        <f>SUM(M10:M134)</f>
        <v>334375069.31424737</v>
      </c>
    </row>
    <row r="137" spans="2:16">
      <c r="B137" s="94" t="s">
        <v>261</v>
      </c>
      <c r="C137" s="93"/>
      <c r="D137" s="95">
        <f t="shared" ref="D137:M137" si="6">(D136-C136)/C136</f>
        <v>3.2359562893576631E-2</v>
      </c>
      <c r="E137" s="95">
        <f t="shared" si="6"/>
        <v>0.32921617698791611</v>
      </c>
      <c r="F137" s="95">
        <f t="shared" si="6"/>
        <v>0.13607774043288812</v>
      </c>
      <c r="G137" s="95">
        <f t="shared" si="6"/>
        <v>0.16551581318043637</v>
      </c>
      <c r="H137" s="95">
        <f t="shared" si="6"/>
        <v>0.11294213971135728</v>
      </c>
      <c r="I137" s="95">
        <f t="shared" si="6"/>
        <v>-6.3233123785755005E-2</v>
      </c>
      <c r="J137" s="95">
        <f t="shared" si="6"/>
        <v>-6.7423193269276769E-3</v>
      </c>
      <c r="K137" s="95">
        <f t="shared" si="6"/>
        <v>-3.4409522548885851E-2</v>
      </c>
      <c r="L137" s="95">
        <f t="shared" si="6"/>
        <v>-0.11390764492524018</v>
      </c>
      <c r="M137" s="95">
        <f t="shared" si="6"/>
        <v>3.5505319495584699E-2</v>
      </c>
    </row>
    <row r="138" spans="2:16">
      <c r="B138" s="94" t="s">
        <v>260</v>
      </c>
      <c r="C138" s="93"/>
      <c r="D138" s="93"/>
      <c r="E138" s="93"/>
      <c r="F138" s="93"/>
      <c r="G138" s="93"/>
      <c r="H138" s="93"/>
      <c r="I138" s="93"/>
      <c r="J138" s="93"/>
      <c r="K138" s="93"/>
      <c r="L138" s="93"/>
      <c r="M138" s="92">
        <f>(M136-D136)/D136</f>
        <v>0.61477561130413649</v>
      </c>
    </row>
  </sheetData>
  <pageMargins left="0.47743055555555558" right="0.45370370370370372" top="0.41666666666666669" bottom="0.3732638888888889" header="0.3732638888888889" footer="0.3732638888888889"/>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power station emissions to air</vt:lpstr>
      <vt:lpstr>significant increases</vt:lpstr>
      <vt:lpstr>key pollutants - charts</vt:lpstr>
      <vt:lpstr>pollution controls</vt:lpstr>
      <vt:lpstr>coal mines PM10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Max Smith</cp:lastModifiedBy>
  <cp:lastPrinted>2020-03-31T03:28:07Z</cp:lastPrinted>
  <dcterms:created xsi:type="dcterms:W3CDTF">2017-01-08T22:32:08Z</dcterms:created>
  <dcterms:modified xsi:type="dcterms:W3CDTF">2020-04-02T00:55:49Z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mission date">
    <vt:filetime>2018-05-24T00:00:00Z</vt:filetime>
  </property>
  <property fmtid="{D5CDD505-2E9C-101B-9397-08002B2CF9AE}" pid="3" name="ContentTypeId">
    <vt:lpwstr>0x010100463CB6CD66E85F42979FDDD06EB51CE800E1C197834B684045B9D7DEECD12ED8EF</vt:lpwstr>
  </property>
  <property fmtid="{D5CDD505-2E9C-101B-9397-08002B2CF9AE}" pid="4" name="_dlc_DocIdItemGuid">
    <vt:lpwstr>08591d8d-638f-4f08-9a36-f13368261304</vt:lpwstr>
  </property>
  <property fmtid="{D5CDD505-2E9C-101B-9397-08002B2CF9AE}" pid="5" name="TaxKeyword">
    <vt:lpwstr/>
  </property>
</Properties>
</file>