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whelan/Dropbox (EJA)/Air pollution campaign/NPI/LATEST NPI files to share with media and online/"/>
    </mc:Choice>
  </mc:AlternateContent>
  <bookViews>
    <workbookView xWindow="80" yWindow="460" windowWidth="28040" windowHeight="17100" tabRatio="842"/>
  </bookViews>
  <sheets>
    <sheet name="Newcastle" sheetId="9" r:id="rId1"/>
    <sheet name="Gladstone" sheetId="1" r:id="rId2"/>
    <sheet name="Latrobe" sheetId="6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8" i="9" l="1"/>
  <c r="K161" i="6"/>
  <c r="K162" i="6"/>
  <c r="K147" i="6"/>
  <c r="K148" i="6"/>
  <c r="K140" i="1"/>
  <c r="J140" i="1"/>
  <c r="K138" i="1"/>
  <c r="K139" i="1"/>
  <c r="I184" i="1"/>
  <c r="I182" i="1"/>
  <c r="I185" i="1"/>
  <c r="J184" i="1"/>
  <c r="J182" i="1"/>
  <c r="J185" i="1"/>
  <c r="K184" i="1"/>
  <c r="K182" i="1"/>
  <c r="K185" i="1"/>
  <c r="M162" i="1"/>
  <c r="M164" i="1"/>
  <c r="M165" i="1"/>
  <c r="M166" i="1"/>
  <c r="M167" i="1"/>
  <c r="M168" i="1"/>
  <c r="M169" i="1"/>
  <c r="M170" i="1"/>
  <c r="M171" i="1"/>
  <c r="M174" i="1"/>
  <c r="M175" i="1"/>
  <c r="M176" i="1"/>
  <c r="M178" i="1"/>
  <c r="M161" i="1"/>
  <c r="M145" i="1"/>
  <c r="M146" i="1"/>
  <c r="M147" i="1"/>
  <c r="M149" i="1"/>
  <c r="M150" i="1"/>
  <c r="M152" i="1"/>
  <c r="M153" i="1"/>
  <c r="M154" i="1"/>
  <c r="M144" i="1"/>
  <c r="K155" i="1"/>
  <c r="K156" i="1"/>
  <c r="M116" i="1"/>
  <c r="M117" i="1"/>
  <c r="M118" i="1"/>
  <c r="M119" i="1"/>
  <c r="M120" i="1"/>
  <c r="M121" i="1"/>
  <c r="M122" i="1"/>
  <c r="M124" i="1"/>
  <c r="M125" i="1"/>
  <c r="M126" i="1"/>
  <c r="M127" i="1"/>
  <c r="M115" i="1"/>
  <c r="M101" i="1"/>
  <c r="M99" i="1"/>
  <c r="M100" i="1"/>
  <c r="M102" i="1"/>
  <c r="M103" i="1"/>
  <c r="M104" i="1"/>
  <c r="M106" i="1"/>
  <c r="K109" i="1"/>
  <c r="J109" i="1"/>
  <c r="M109" i="1"/>
  <c r="M98" i="1"/>
  <c r="K110" i="1"/>
  <c r="M70" i="1"/>
  <c r="M71" i="1"/>
  <c r="M72" i="1"/>
  <c r="M73" i="1"/>
  <c r="M76" i="1"/>
  <c r="M77" i="1"/>
  <c r="M78" i="1"/>
  <c r="M79" i="1"/>
  <c r="M80" i="1"/>
  <c r="M81" i="1"/>
  <c r="M82" i="1"/>
  <c r="M83" i="1"/>
  <c r="K92" i="1"/>
  <c r="J92" i="1"/>
  <c r="M92" i="1"/>
  <c r="M69" i="1"/>
  <c r="L70" i="1"/>
  <c r="L71" i="1"/>
  <c r="L72" i="1"/>
  <c r="L74" i="1"/>
  <c r="L76" i="1"/>
  <c r="L77" i="1"/>
  <c r="L78" i="1"/>
  <c r="L79" i="1"/>
  <c r="L83" i="1"/>
  <c r="L69" i="1"/>
  <c r="K93" i="1"/>
  <c r="K64" i="1"/>
  <c r="K65" i="1"/>
  <c r="M52" i="1"/>
  <c r="M53" i="1"/>
  <c r="M55" i="1"/>
  <c r="M56" i="1"/>
  <c r="M57" i="1"/>
  <c r="M58" i="1"/>
  <c r="M59" i="1"/>
  <c r="M60" i="1"/>
  <c r="L52" i="1"/>
  <c r="L53" i="1"/>
  <c r="L54" i="1"/>
  <c r="L55" i="1"/>
  <c r="L56" i="1"/>
  <c r="L57" i="1"/>
  <c r="L58" i="1"/>
  <c r="L60" i="1"/>
  <c r="M51" i="1"/>
  <c r="L51" i="1"/>
  <c r="K17" i="1"/>
  <c r="J17" i="1"/>
  <c r="M17" i="1"/>
  <c r="M4" i="1"/>
  <c r="M5" i="1"/>
  <c r="M6" i="1"/>
  <c r="M7" i="1"/>
  <c r="M9" i="1"/>
  <c r="M10" i="1"/>
  <c r="M13" i="1"/>
  <c r="M3" i="1"/>
  <c r="L5" i="1"/>
  <c r="L6" i="1"/>
  <c r="L7" i="1"/>
  <c r="L8" i="1"/>
  <c r="L9" i="1"/>
  <c r="L10" i="1"/>
  <c r="L13" i="1"/>
  <c r="F17" i="1"/>
  <c r="L17" i="1"/>
  <c r="L3" i="1"/>
  <c r="M23" i="1"/>
  <c r="M24" i="1"/>
  <c r="M25" i="1"/>
  <c r="M26" i="1"/>
  <c r="M27" i="1"/>
  <c r="M28" i="1"/>
  <c r="M29" i="1"/>
  <c r="M30" i="1"/>
  <c r="M31" i="1"/>
  <c r="M33" i="1"/>
  <c r="M41" i="1"/>
  <c r="M42" i="1"/>
  <c r="M44" i="1"/>
  <c r="M22" i="1"/>
  <c r="L41" i="1"/>
  <c r="L23" i="1"/>
  <c r="L24" i="1"/>
  <c r="L26" i="1"/>
  <c r="L27" i="1"/>
  <c r="L28" i="1"/>
  <c r="L29" i="1"/>
  <c r="L33" i="1"/>
  <c r="L22" i="1"/>
  <c r="K46" i="1"/>
  <c r="K18" i="1"/>
  <c r="M92" i="9"/>
  <c r="M93" i="9"/>
  <c r="M94" i="9"/>
  <c r="M95" i="9"/>
  <c r="M96" i="9"/>
  <c r="M97" i="9"/>
  <c r="M98" i="9"/>
  <c r="M99" i="9"/>
  <c r="M100" i="9"/>
  <c r="M90" i="9"/>
  <c r="M91" i="9"/>
  <c r="M89" i="9"/>
  <c r="L105" i="9"/>
  <c r="L90" i="9"/>
  <c r="L91" i="9"/>
  <c r="L93" i="9"/>
  <c r="L94" i="9"/>
  <c r="L96" i="9"/>
  <c r="L97" i="9"/>
  <c r="L98" i="9"/>
  <c r="L99" i="9"/>
  <c r="L101" i="9"/>
  <c r="L102" i="9"/>
  <c r="L103" i="9"/>
  <c r="L104" i="9"/>
  <c r="L89" i="9"/>
  <c r="D111" i="9"/>
  <c r="E111" i="9"/>
  <c r="F111" i="9"/>
  <c r="G111" i="9"/>
  <c r="H111" i="9"/>
  <c r="I111" i="9"/>
  <c r="J111" i="9"/>
  <c r="K111" i="9"/>
  <c r="C111" i="9"/>
  <c r="K80" i="9"/>
  <c r="K81" i="9"/>
  <c r="D80" i="9"/>
  <c r="D81" i="9"/>
  <c r="E80" i="9"/>
  <c r="E81" i="9"/>
  <c r="F80" i="9"/>
  <c r="F81" i="9"/>
  <c r="G80" i="9"/>
  <c r="G81" i="9"/>
  <c r="H80" i="9"/>
  <c r="H81" i="9"/>
  <c r="I80" i="9"/>
  <c r="I81" i="9"/>
  <c r="C80" i="9"/>
  <c r="C81" i="9"/>
  <c r="L38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40" i="9"/>
  <c r="L41" i="9"/>
  <c r="L42" i="9"/>
  <c r="L43" i="9"/>
  <c r="L44" i="9"/>
  <c r="L45" i="9"/>
  <c r="L46" i="9"/>
  <c r="L48" i="9"/>
  <c r="L49" i="9"/>
  <c r="L50" i="9"/>
  <c r="L51" i="9"/>
  <c r="L52" i="9"/>
  <c r="L53" i="9"/>
  <c r="L55" i="9"/>
  <c r="K62" i="9"/>
  <c r="K63" i="9"/>
  <c r="K35" i="9"/>
  <c r="K36" i="9"/>
  <c r="M9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L9" i="9"/>
  <c r="L11" i="9"/>
  <c r="L12" i="9"/>
  <c r="L13" i="9"/>
  <c r="L14" i="9"/>
  <c r="L15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M10" i="9"/>
  <c r="L10" i="9"/>
  <c r="D35" i="9"/>
  <c r="D36" i="9"/>
  <c r="E35" i="9"/>
  <c r="E36" i="9"/>
  <c r="F35" i="9"/>
  <c r="F36" i="9"/>
  <c r="G35" i="9"/>
  <c r="G36" i="9"/>
  <c r="H35" i="9"/>
  <c r="H36" i="9"/>
  <c r="I35" i="9"/>
  <c r="I36" i="9"/>
  <c r="C35" i="9"/>
  <c r="C36" i="9"/>
  <c r="J155" i="1"/>
  <c r="J156" i="1"/>
  <c r="I155" i="1"/>
  <c r="I156" i="1"/>
  <c r="J138" i="1"/>
  <c r="J139" i="1"/>
  <c r="J110" i="1"/>
  <c r="D64" i="1"/>
  <c r="D65" i="1"/>
  <c r="E64" i="1"/>
  <c r="E65" i="1"/>
  <c r="F64" i="1"/>
  <c r="F65" i="1"/>
  <c r="G64" i="1"/>
  <c r="G65" i="1"/>
  <c r="H64" i="1"/>
  <c r="H65" i="1"/>
  <c r="I64" i="1"/>
  <c r="I65" i="1"/>
  <c r="J64" i="1"/>
  <c r="J65" i="1"/>
  <c r="C64" i="1"/>
  <c r="C65" i="1"/>
  <c r="D92" i="1"/>
  <c r="D93" i="1"/>
  <c r="E92" i="1"/>
  <c r="E93" i="1"/>
  <c r="F92" i="1"/>
  <c r="F93" i="1"/>
  <c r="G92" i="1"/>
  <c r="G93" i="1"/>
  <c r="H92" i="1"/>
  <c r="H93" i="1"/>
  <c r="I92" i="1"/>
  <c r="I93" i="1"/>
  <c r="J93" i="1"/>
  <c r="C92" i="1"/>
  <c r="C93" i="1"/>
  <c r="I46" i="1"/>
  <c r="J46" i="1"/>
  <c r="H46" i="1"/>
  <c r="D17" i="1"/>
  <c r="D18" i="1"/>
  <c r="E17" i="1"/>
  <c r="E18" i="1"/>
  <c r="F18" i="1"/>
  <c r="G17" i="1"/>
  <c r="G18" i="1"/>
  <c r="H17" i="1"/>
  <c r="H18" i="1"/>
  <c r="I17" i="1"/>
  <c r="I18" i="1"/>
  <c r="J18" i="1"/>
  <c r="C17" i="1"/>
  <c r="C18" i="1"/>
  <c r="J93" i="6"/>
  <c r="J94" i="6"/>
  <c r="J103" i="6"/>
  <c r="I103" i="6"/>
  <c r="I93" i="6"/>
  <c r="I94" i="6"/>
  <c r="D93" i="6"/>
  <c r="D94" i="6"/>
  <c r="E93" i="6"/>
  <c r="E94" i="6"/>
  <c r="F93" i="6"/>
  <c r="F94" i="6"/>
  <c r="C93" i="6"/>
  <c r="C94" i="6"/>
  <c r="G93" i="6"/>
  <c r="G94" i="6"/>
  <c r="I50" i="6"/>
  <c r="I70" i="6"/>
  <c r="D41" i="6"/>
  <c r="D42" i="6"/>
  <c r="E41" i="6"/>
  <c r="E42" i="6"/>
  <c r="F41" i="6"/>
  <c r="F42" i="6"/>
  <c r="G41" i="6"/>
  <c r="G42" i="6"/>
  <c r="H41" i="6"/>
  <c r="H42" i="6"/>
  <c r="I41" i="6"/>
  <c r="I42" i="6"/>
  <c r="J41" i="6"/>
  <c r="J42" i="6"/>
  <c r="C41" i="6"/>
  <c r="C42" i="6"/>
  <c r="J50" i="6"/>
  <c r="J70" i="6"/>
  <c r="J80" i="9"/>
  <c r="J81" i="9"/>
  <c r="J35" i="9"/>
  <c r="J36" i="9"/>
  <c r="J62" i="9"/>
  <c r="J63" i="9"/>
  <c r="H182" i="1"/>
  <c r="D182" i="1"/>
  <c r="M182" i="1"/>
  <c r="H155" i="1"/>
  <c r="D155" i="1"/>
  <c r="G46" i="1"/>
  <c r="F46" i="1"/>
  <c r="E46" i="1"/>
  <c r="D46" i="1"/>
  <c r="C46" i="1"/>
  <c r="H94" i="6"/>
  <c r="H103" i="6"/>
  <c r="G103" i="6"/>
  <c r="D103" i="6"/>
  <c r="H50" i="6"/>
  <c r="H70" i="6"/>
  <c r="G50" i="6"/>
  <c r="G70" i="6"/>
  <c r="D50" i="6"/>
  <c r="D70" i="6"/>
  <c r="C50" i="6"/>
  <c r="E50" i="6"/>
  <c r="F50" i="6"/>
  <c r="F70" i="6"/>
  <c r="E70" i="6"/>
  <c r="C70" i="6"/>
  <c r="C103" i="6"/>
  <c r="E103" i="6"/>
  <c r="F103" i="6"/>
</calcChain>
</file>

<file path=xl/sharedStrings.xml><?xml version="1.0" encoding="utf-8"?>
<sst xmlns="http://schemas.openxmlformats.org/spreadsheetml/2006/main" count="747" uniqueCount="263">
  <si>
    <t>HAZELWOOD NORTH [Hazelwood North-VIC]</t>
  </si>
  <si>
    <t>5 yr change</t>
    <phoneticPr fontId="3" type="noConversion"/>
  </si>
  <si>
    <t>1 yr change</t>
    <phoneticPr fontId="3" type="noConversion"/>
  </si>
  <si>
    <t>Boral Asphalt Carrington [Carrington-NSW]</t>
  </si>
  <si>
    <t>5 yr change</t>
  </si>
  <si>
    <t>1 yr change</t>
  </si>
  <si>
    <r>
      <t>Newcastle 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source (kg)</t>
    </r>
    <phoneticPr fontId="3" type="noConversion"/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</si>
  <si>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'Water Transport Services' include three reporting facilities PWCS (~60%); NCIG (~40%) and Newcastle Ports Corp (insignificant).</t>
    </r>
    <phoneticPr fontId="3" type="noConversion"/>
  </si>
  <si>
    <t xml:space="preserve">Newcastle's third coal terminal (T3), operated by Newcastle Coal Infrastructure Group, was commissioned in 2012 and reported for the first time in 2012-13. </t>
    <phoneticPr fontId="3" type="noConversion"/>
  </si>
  <si>
    <t>2012-13</t>
    <phoneticPr fontId="3" type="noConversion"/>
  </si>
  <si>
    <r>
      <t>Orica Chemicals is the leading source of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in Newcastle. The facility produces explosives for the coal mining industry.</t>
    </r>
    <phoneticPr fontId="3" type="noConversion"/>
  </si>
  <si>
    <t>2013-14</t>
  </si>
  <si>
    <t>2013-14</t>
    <phoneticPr fontId="3" type="noConversion"/>
  </si>
  <si>
    <t>Fuel Combustion - sub reporting threshold facilities [*]</t>
  </si>
  <si>
    <t>Benaraby Regional Landfill [Benaraby-QLD]</t>
  </si>
  <si>
    <t>Earth Commodities Yarwun quarry</t>
    <phoneticPr fontId="3" type="noConversion"/>
  </si>
  <si>
    <r>
      <t>Total 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emissions from four big power stations</t>
    </r>
    <phoneticPr fontId="3" type="noConversion"/>
  </si>
  <si>
    <t>Tertiary Education [810]</t>
  </si>
  <si>
    <t>2010-11</t>
    <phoneticPr fontId="3" type="noConversion"/>
  </si>
  <si>
    <t>2011-12</t>
    <phoneticPr fontId="3" type="noConversion"/>
  </si>
  <si>
    <t>2012-13</t>
    <phoneticPr fontId="3" type="noConversion"/>
  </si>
  <si>
    <t>2008-09</t>
    <phoneticPr fontId="3" type="noConversion"/>
  </si>
  <si>
    <t>2009-10</t>
    <phoneticPr fontId="3" type="noConversion"/>
  </si>
  <si>
    <t>Fishermans Landing (cement)</t>
    <phoneticPr fontId="3" type="noConversion"/>
  </si>
  <si>
    <t>Calliope quarry (limestone mining &amp; crushing)*</t>
    <phoneticPr fontId="3" type="noConversion"/>
  </si>
  <si>
    <t>Longford Compressor Station [Longford-VIC]</t>
  </si>
  <si>
    <t>GTP Heyfield Pty Ltd (Gunns / ITC sawmill) [Heyfield-VIC]</t>
    <phoneticPr fontId="3" type="noConversion"/>
  </si>
  <si>
    <t>Esso - Crude Oil Stabilisation Plant [Longford-VIC]</t>
  </si>
  <si>
    <t>Gas Supply [270]</t>
  </si>
  <si>
    <t>2008-09</t>
  </si>
  <si>
    <t>Other Non-Metallic Mineral Mining and Quarrying [099]</t>
  </si>
  <si>
    <t>AGL Loy Yang (Traralgon)</t>
    <phoneticPr fontId="3" type="noConversion"/>
  </si>
  <si>
    <t>GDF SUEZ Hazelwood (Morwell)</t>
    <phoneticPr fontId="3" type="noConversion"/>
  </si>
  <si>
    <t>Loy Yang B Power Station (Traralgon)</t>
    <phoneticPr fontId="3" type="noConversion"/>
  </si>
  <si>
    <t>2008-09</t>
    <phoneticPr fontId="3" type="noConversion"/>
  </si>
  <si>
    <t>2009-10</t>
    <phoneticPr fontId="3" type="noConversion"/>
  </si>
  <si>
    <t>2010-11</t>
    <phoneticPr fontId="3" type="noConversion"/>
  </si>
  <si>
    <t>2011-12</t>
    <phoneticPr fontId="3" type="noConversion"/>
  </si>
  <si>
    <t>Rail Freight Transport [471]</t>
  </si>
  <si>
    <t>Electricity Generation</t>
    <phoneticPr fontId="3" type="noConversion"/>
  </si>
  <si>
    <t>Basic Chemical Manufacturing [181]</t>
  </si>
  <si>
    <t>Other Wood Product Manufacturing [149]</t>
  </si>
  <si>
    <t>Austicks Pty Ltd (icecream sticks)</t>
    <phoneticPr fontId="3" type="noConversion"/>
  </si>
  <si>
    <t>Basic Non-Ferrous Metal Manufacturing</t>
    <phoneticPr fontId="3" type="noConversion"/>
  </si>
  <si>
    <t>Solid fuel burning (domestic)</t>
    <phoneticPr fontId="3" type="noConversion"/>
  </si>
  <si>
    <t>Traralgon Lime Manufacturing was previously identified as Unimin (until 2009-10)</t>
    <phoneticPr fontId="3" type="noConversion"/>
  </si>
  <si>
    <t>Liquid fuel burning (domestic) [*]</t>
  </si>
  <si>
    <t>Hospitals [840]</t>
  </si>
  <si>
    <t>CHH Morwell Sawmill [Hazelwood North-VIC]</t>
  </si>
  <si>
    <t>Rio Tinto Aluminium Yarwun (alumina refining)</t>
    <phoneticPr fontId="3" type="noConversion"/>
  </si>
  <si>
    <t>2009-10</t>
  </si>
  <si>
    <t>Other Fabricated Metal Product Manufacturing [229]</t>
  </si>
  <si>
    <t>Backyard Incinerators [*]</t>
  </si>
  <si>
    <t>Log Sawmilling and Timber Dressing [141]</t>
  </si>
  <si>
    <t>Gaseous fuel burning (domestic) [*]</t>
  </si>
  <si>
    <t>2012-13</t>
    <phoneticPr fontId="3" type="noConversion"/>
  </si>
  <si>
    <t>Lawn Mowing (public open spaces) [*]</t>
  </si>
  <si>
    <t>Other Personal Services [953]</t>
  </si>
  <si>
    <t>Fertiliser and Pesticide Manufacturing [183]</t>
  </si>
  <si>
    <t>Paper Australia Maryvale Mill [Morwell-VIC]</t>
  </si>
  <si>
    <t>Traralgon Lime Manufacturing Plant [Traralgon-VIC]</t>
  </si>
  <si>
    <t>2010-11</t>
    <phoneticPr fontId="3" type="noConversion"/>
  </si>
  <si>
    <t>2011-12</t>
    <phoneticPr fontId="3" type="noConversion"/>
  </si>
  <si>
    <t>Qld Rail Callemondah Rail Yard (fuelling)</t>
    <phoneticPr fontId="3" type="noConversion"/>
  </si>
  <si>
    <t>Gladstone Meter Station (gas pipeline)</t>
    <phoneticPr fontId="3" type="noConversion"/>
  </si>
  <si>
    <t>2010-11</t>
  </si>
  <si>
    <t>Waste Treatment, Disposal and Remediation Services [292]</t>
  </si>
  <si>
    <t>Qld Energy Resources Stuart Project (shale oil)</t>
    <phoneticPr fontId="3" type="noConversion"/>
  </si>
  <si>
    <t>GDF SUEZ Hazelwood was previously International Power GDF SUEZ (changed between the 2011-12 and 2012-13 reports)</t>
    <phoneticPr fontId="3" type="noConversion"/>
  </si>
  <si>
    <t>Notes</t>
    <phoneticPr fontId="3" type="noConversion"/>
  </si>
  <si>
    <t>Yarwun Site (Orica chemicals production)</t>
    <phoneticPr fontId="3" type="noConversion"/>
  </si>
  <si>
    <t>Valley Power Limited [Traralgon-VIC]</t>
  </si>
  <si>
    <t>2008-09</t>
    <phoneticPr fontId="3" type="noConversion"/>
  </si>
  <si>
    <t>2009-10</t>
    <phoneticPr fontId="3" type="noConversion"/>
  </si>
  <si>
    <t>EnergyAustralia (Yallourn North)</t>
    <phoneticPr fontId="3" type="noConversion"/>
  </si>
  <si>
    <t>Electricity Generation [261]</t>
  </si>
  <si>
    <t>Water Transport Support Services [521]</t>
  </si>
  <si>
    <t>Cement, Lime, Plaster and Concrete Product Manufacturing [203]</t>
  </si>
  <si>
    <t>Pulp, Paper and Paperboard Manufacturing</t>
    <phoneticPr fontId="3" type="noConversion"/>
  </si>
  <si>
    <t>Motor Vehicles</t>
    <phoneticPr fontId="3" type="noConversion"/>
  </si>
  <si>
    <t>Energy Brix Aust Corp P/L [Morwell-VIC]</t>
  </si>
  <si>
    <t>Construction Material Mining [091]</t>
  </si>
  <si>
    <t>Lawn Mowing [*]</t>
  </si>
  <si>
    <t>Railways [*]</t>
  </si>
  <si>
    <t>Structural Metal Product Manufacturing [222]</t>
  </si>
  <si>
    <t>Other Food Product Manufacturing [119]</t>
  </si>
  <si>
    <t>Darnum (dairy product manufacturing) [Darnum-VIC]</t>
    <phoneticPr fontId="3" type="noConversion"/>
  </si>
  <si>
    <t>Motor Vehicles [*]</t>
  </si>
  <si>
    <t>Petroleum and Coal Product Manufacturing [170]</t>
  </si>
  <si>
    <t>Gladstone Power Station (coal &amp; gas combustion)</t>
    <phoneticPr fontId="3" type="noConversion"/>
  </si>
  <si>
    <t>Oil and Gas Extraction [070]</t>
  </si>
  <si>
    <t>Construction Material Mining [091]</t>
    <phoneticPr fontId="3" type="noConversion"/>
  </si>
  <si>
    <t>Total</t>
    <phoneticPr fontId="3" type="noConversion"/>
  </si>
  <si>
    <t>Paved/ Unpaved Roads [*]</t>
  </si>
  <si>
    <t>Dairy Product Manufacturing [113]</t>
  </si>
  <si>
    <t>Barbeques [*]</t>
  </si>
  <si>
    <t>Basic Ferrous Metal Manufacturing [211]</t>
  </si>
  <si>
    <t>Solid fuel burning (domestic) [*]</t>
  </si>
  <si>
    <t>Fuel Combustion - sub reporting threshold facilities</t>
    <phoneticPr fontId="3" type="noConversion"/>
  </si>
  <si>
    <t>Windblown Dust</t>
    <phoneticPr fontId="3" type="noConversion"/>
  </si>
  <si>
    <t>Other</t>
    <phoneticPr fontId="3" type="noConversion"/>
  </si>
  <si>
    <t>Commercial Shipping/Boating [*]</t>
  </si>
  <si>
    <t>Aeroplanes [*]</t>
  </si>
  <si>
    <t>Meat and Meat Product Manufacturing [111]</t>
  </si>
  <si>
    <t>Boyne Smelters Ltd (aluminium smelting)</t>
    <phoneticPr fontId="3" type="noConversion"/>
  </si>
  <si>
    <t>East End Mine (limestone mining, crushing)</t>
    <phoneticPr fontId="3" type="noConversion"/>
  </si>
  <si>
    <t>Gladstone Ports Corporation Port Central (ports operation)</t>
    <phoneticPr fontId="3" type="noConversion"/>
  </si>
  <si>
    <t>2011-12</t>
  </si>
  <si>
    <t>2012-13</t>
  </si>
  <si>
    <t>EnergyAustralia Yallourn was previously TRUenergy Yallourn (changed between the 2011-12 and 2012-13 reports)</t>
    <phoneticPr fontId="3" type="noConversion"/>
  </si>
  <si>
    <t>Oil and Fat Manufacturing [115]</t>
  </si>
  <si>
    <t>Pulp, Paper and Paperboard Manufacturing [151]</t>
  </si>
  <si>
    <t>East End Mine [Mount Larcom-QLD]</t>
  </si>
  <si>
    <t>Burning(fuel red., regen., agric.)/ Wildfires [*]</t>
  </si>
  <si>
    <t>Kooragang Coal Terminal [Kooragang Island-NSW]</t>
  </si>
  <si>
    <t>Gladstone Power Station [Gladstone-QLD]</t>
  </si>
  <si>
    <t>Loy Yang B Power Station [Traralgon-VIC]</t>
  </si>
  <si>
    <t>Beresfield Feedmill [Beresfield-NSW]</t>
  </si>
  <si>
    <t>Newcastle Coal Infrastructure Group [Kooragang Island-NSW]</t>
  </si>
  <si>
    <t>Stuart Project [Gladstone-QLD]</t>
  </si>
  <si>
    <t>Orica Kooragang Island Site [Kooragang Island-NSW]</t>
  </si>
  <si>
    <t>MolyCop Waratah [Waratah-NSW]</t>
  </si>
  <si>
    <t>Darnum [Darnum-VIC]</t>
  </si>
  <si>
    <t>AUSTRALIAN CHAR PTY LTD [Morwell-VIC]</t>
  </si>
  <si>
    <t>Gladstone Quarry [Yarwun-QLD]</t>
  </si>
  <si>
    <t>Yarwun Site [Yarwun Via Gladstone-QLD]</t>
  </si>
  <si>
    <t>Steggles Beresfield Site [Beresfield-NSW]</t>
  </si>
  <si>
    <t>Fishermans Landing [Gladstone-QLD]</t>
  </si>
  <si>
    <t>Maffra [Maffra-VIC]</t>
  </si>
  <si>
    <t>Steggles Beresfield Site No 2 [Beresfield-NSW]</t>
  </si>
  <si>
    <t>Pacific Carbon [Kooragang-NSW]</t>
  </si>
  <si>
    <t>OneSteel Newcastle Wire Mill [Mayfield-NSW]</t>
  </si>
  <si>
    <t>Cargill Australia Limited Kooragang Island [Kooragang Island-NSW]</t>
  </si>
  <si>
    <t>Summer Hill Renewable Energy Facility [Wallsend-NSW]</t>
  </si>
  <si>
    <t>Callemondah Rail Yard (Fuelling Facility) [Callemondah-QLD]</t>
  </si>
  <si>
    <t>Newcastle Port Corporation [Carrington-NSW]</t>
  </si>
  <si>
    <t>Dairy Foods [Morwell-VIC]</t>
  </si>
  <si>
    <t>Sale Linen Service [Sale-VIC]</t>
  </si>
  <si>
    <t>Gooding Compressor Station [Moe-VIC]</t>
  </si>
  <si>
    <t>Industrial Galvanizers Hexham [Hexham-NSW]</t>
  </si>
  <si>
    <t>Gladstone Meter Station (Queensland Gas Pipeline) [Gladstone-QLD]</t>
  </si>
  <si>
    <t>Gippsland Campus [Churchill-VIC]</t>
  </si>
  <si>
    <t>LATROBE REGIONAL HOSPITAL [Traralgon-VIC]</t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</si>
  <si>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- Latrobe Valley</t>
    </r>
    <phoneticPr fontId="3" type="noConversion"/>
  </si>
  <si>
    <t>Notes</t>
    <phoneticPr fontId="3" type="noConversion"/>
  </si>
  <si>
    <t>Note: this is not an exhaustive list of sources</t>
    <phoneticPr fontId="3" type="noConversion"/>
  </si>
  <si>
    <t>Onesteel Waratah [Waratah-NSW]</t>
  </si>
  <si>
    <t>Maffra (Murray Goulburn Dairy Manufacturing) [Maffra-VIC]</t>
    <phoneticPr fontId="3" type="noConversion"/>
  </si>
  <si>
    <r>
      <t>Newcastle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facility (kg)</t>
    </r>
    <phoneticPr fontId="3" type="noConversion"/>
  </si>
  <si>
    <t>Newcastle Rod and Bar Mill [Mayfield West-NSW]</t>
  </si>
  <si>
    <t>Dairy Farmers Hexham [Hexham-NSW]</t>
  </si>
  <si>
    <t>AGL / Loy Yang Power [Traralgon-VIC]</t>
    <phoneticPr fontId="3" type="noConversion"/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</si>
  <si>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by facility</t>
    </r>
    <phoneticPr fontId="3" type="noConversion"/>
  </si>
  <si>
    <r>
      <t>Newcastle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facility</t>
    </r>
    <phoneticPr fontId="3" type="noConversion"/>
  </si>
  <si>
    <t>Koppers Carbon Materials and Chemicals Mayfield [Mayfield-NSW]</t>
  </si>
  <si>
    <r>
      <t>PM</t>
    </r>
    <r>
      <rPr>
        <vertAlign val="subscript"/>
        <sz val="8"/>
        <rFont val="Calibri"/>
      </rPr>
      <t>10</t>
    </r>
    <r>
      <rPr>
        <sz val="8"/>
        <rFont val="Calibri"/>
      </rPr>
      <t xml:space="preserve"> and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three of these four power stations have increased significantly during the last 5 years (not Energy Australia/TRUEnergy).</t>
    </r>
    <phoneticPr fontId="3" type="noConversion"/>
  </si>
  <si>
    <t>Jeeralang Power Station - gas turbine [Morwell-VIC]</t>
    <phoneticPr fontId="3" type="noConversion"/>
  </si>
  <si>
    <t>This seems like an under-estimate (compared with PWCS' 204kg)</t>
    <phoneticPr fontId="3" type="noConversion"/>
  </si>
  <si>
    <t>MolyCop Waratah - C'Wealth Steel Company [Waratah-NSW]</t>
    <phoneticPr fontId="3" type="noConversion"/>
  </si>
  <si>
    <t>Total</t>
    <phoneticPr fontId="3" type="noConversion"/>
  </si>
  <si>
    <t>Total</t>
    <phoneticPr fontId="3" type="noConversion"/>
  </si>
  <si>
    <t>Total</t>
    <phoneticPr fontId="3" type="noConversion"/>
  </si>
  <si>
    <r>
      <t>Newcastle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source (kg)</t>
    </r>
    <phoneticPr fontId="3" type="noConversion"/>
  </si>
  <si>
    <t>Hunter River Remediation Project [Mayfield-NSW]</t>
  </si>
  <si>
    <t>QR National Kooragang Train Fuel Facility [Kooragang Island Port-NSW]</t>
  </si>
  <si>
    <t>Notes</t>
    <phoneticPr fontId="3" type="noConversion"/>
  </si>
  <si>
    <t>Boyne Smelters Ltd [Gladstone-QLD]</t>
  </si>
  <si>
    <t>Kooragang Coal Terminal PWCS [Kooragang Island-NSW]</t>
    <phoneticPr fontId="3" type="noConversion"/>
  </si>
  <si>
    <t>Fonterra Australia Pty Ltd - Darnum [Darnum-VIC]</t>
  </si>
  <si>
    <t>Unimin Traralgon [Traralgon-VIC]</t>
  </si>
  <si>
    <t>GTP Heyfield Pty Ltd [Heyfield-VIC]</t>
  </si>
  <si>
    <t>Trafalgar Landfill [Trafalgar-VIC]</t>
  </si>
  <si>
    <t>Maryvale Mill [Morwell-VIC]</t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</si>
  <si>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source</t>
    </r>
    <phoneticPr fontId="3" type="noConversion"/>
  </si>
  <si>
    <t>Calliope Quarry [Calliope-QLD] (Unimin??)</t>
    <phoneticPr fontId="3" type="noConversion"/>
  </si>
  <si>
    <t>TRUenergy Yallourn / EnergyAustralia [Yallourn North-VIC]</t>
    <phoneticPr fontId="3" type="noConversion"/>
  </si>
  <si>
    <t>Emissions from electricity generation include emissions from coal mining. Companies report amalgamated PM emissions as if they are solely from power generation.</t>
    <phoneticPr fontId="3" type="noConversion"/>
  </si>
  <si>
    <r>
      <t>PM</t>
    </r>
    <r>
      <rPr>
        <b/>
        <vertAlign val="subscript"/>
        <sz val="10"/>
        <rFont val="Calibri"/>
      </rPr>
      <t>10</t>
    </r>
    <r>
      <rPr>
        <b/>
        <sz val="10"/>
        <rFont val="Calibri"/>
      </rPr>
      <t xml:space="preserve"> emissions by facility</t>
    </r>
    <phoneticPr fontId="3" type="noConversion"/>
  </si>
  <si>
    <t>Rank</t>
    <phoneticPr fontId="3" type="noConversion"/>
  </si>
  <si>
    <t>Port Central [Gladstone-QLD] port operations</t>
    <phoneticPr fontId="3" type="noConversion"/>
  </si>
  <si>
    <t>n/r</t>
    <phoneticPr fontId="3" type="noConversion"/>
  </si>
  <si>
    <t>GDF Suez / International Power Hazelwood [Morwell-VIC]</t>
    <phoneticPr fontId="3" type="noConversion"/>
  </si>
  <si>
    <t>Valley Power Limited - gas-fired turbine plant [Traralgon-VIC]</t>
    <phoneticPr fontId="3" type="noConversion"/>
  </si>
  <si>
    <t>Query 2009-09 and 2009-10 emissions</t>
    <phoneticPr fontId="3" type="noConversion"/>
  </si>
  <si>
    <t>The 2011-12 figure appears an error</t>
    <phoneticPr fontId="3" type="noConversion"/>
  </si>
  <si>
    <t>Windblown Dust [*]</t>
  </si>
  <si>
    <t>Recreational Boating [*]</t>
  </si>
  <si>
    <t>Queensland Alumina Ltd [Gladstone-QLD]</t>
  </si>
  <si>
    <t>Rio Tinto Aluminium Yarwun [Gladstone-QLD]</t>
  </si>
  <si>
    <t>AUSTICKS PTY LTD [Gladstone-QLD]</t>
  </si>
  <si>
    <t>Unimin Calliope [Calliope-QLD]</t>
  </si>
  <si>
    <t>% of total</t>
  </si>
  <si>
    <t xml:space="preserve"> 2010-11</t>
  </si>
  <si>
    <t>Development [Gladstone-QLD]</t>
  </si>
  <si>
    <t>n/r</t>
    <phoneticPr fontId="3" type="noConversion"/>
  </si>
  <si>
    <t>Basic Non-Ferrous Metal Manufacturing [213]</t>
  </si>
  <si>
    <t>Total</t>
    <phoneticPr fontId="3" type="noConversion"/>
  </si>
  <si>
    <t>The Latrobe Valley is home to four of Australia's five dirtiest/ highest emitting coal-fired power stations: AGL Loy Yang, Loy Yang B, GDF Suez and EnergyAustralia/TRUEnergy Yallourn</t>
    <phoneticPr fontId="3" type="noConversion"/>
  </si>
  <si>
    <t>Paper Aust - Maryvale Mill [Morwell-VIC]</t>
  </si>
  <si>
    <t>MCCORMACK DEMBY TIMBER P/L [Morwell-VIC]</t>
  </si>
  <si>
    <t>ITC TIMBER HEYFIELD P/L [Heyfield-VIC]</t>
  </si>
  <si>
    <t>AUSTRALIAN CHAR P/L [Morwell-VIC]</t>
  </si>
  <si>
    <t>2014-15</t>
  </si>
  <si>
    <t>Energy Brix Aust Corp P/L - HRL brown coal power station [Morwell-VIC]</t>
  </si>
  <si>
    <t>Closed August 2014</t>
  </si>
  <si>
    <t>Australian CharPty Ltd (brown coal char) [Morwell-VIC]</t>
  </si>
  <si>
    <t>McCormack Demby Timber Pty Ltd [Morwell-VIC]</t>
  </si>
  <si>
    <t>Jeeralang gas power station - Ecogen [Morwell-VIC]</t>
  </si>
  <si>
    <t>Gladstone Ports Corporation - (water transport) RGT</t>
  </si>
  <si>
    <r>
      <t>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T3 contributed to emissions from this source almost doubling in 2013-14</t>
    </r>
  </si>
  <si>
    <t>Port of Newcastle [Carrington-NSW]</t>
  </si>
  <si>
    <t>Total</t>
  </si>
  <si>
    <t>5  yr change</t>
  </si>
  <si>
    <t>Facility Name</t>
  </si>
  <si>
    <t>QAL [Gladstone-QLD]</t>
  </si>
  <si>
    <t>Curtis Island LNG Plant [Curtis Island-QLD]</t>
  </si>
  <si>
    <t>RTA Yarwun Pty Ltd [Gladstone-QLD]</t>
  </si>
  <si>
    <t>BSL [Gladstone-QLD]</t>
  </si>
  <si>
    <t>Calliope Quarry [Calliope-QLD]</t>
  </si>
  <si>
    <t>Port Central [Gladstone-QLD]</t>
  </si>
  <si>
    <t>Northern Oil Refinery [Yarwun-QLD]</t>
  </si>
  <si>
    <t>Gladstone Oxides of Nitrogen by Facility (kg)</t>
  </si>
  <si>
    <t>Gladstone Oxides of Nitrogen by Source (kg)</t>
  </si>
  <si>
    <r>
      <t>Gladstone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facility (kg)</t>
    </r>
  </si>
  <si>
    <r>
      <t>Gladstone PM</t>
    </r>
    <r>
      <rPr>
        <b/>
        <vertAlign val="subscript"/>
        <sz val="8"/>
        <rFont val="Calibri"/>
      </rPr>
      <t>2.5</t>
    </r>
    <r>
      <rPr>
        <b/>
        <sz val="8"/>
        <rFont val="Calibri"/>
      </rPr>
      <t xml:space="preserve"> emissions by source (kg)</t>
    </r>
  </si>
  <si>
    <r>
      <t>Gladstone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facility (kg)</t>
    </r>
  </si>
  <si>
    <r>
      <t>Gladstone PM</t>
    </r>
    <r>
      <rPr>
        <b/>
        <vertAlign val="subscript"/>
        <sz val="8"/>
        <rFont val="Calibri"/>
      </rPr>
      <t>10</t>
    </r>
    <r>
      <rPr>
        <b/>
        <sz val="8"/>
        <rFont val="Calibri"/>
      </rPr>
      <t xml:space="preserve"> emissions by source (kg)</t>
    </r>
  </si>
  <si>
    <t>2015-16</t>
  </si>
  <si>
    <t>2016-17</t>
  </si>
  <si>
    <t>Hexham Train Support Facility [Hexham-NSW]</t>
  </si>
  <si>
    <t>Why the massive increase in estimated PM2.5 emissions from rail freight transport in 2015-16? This was not a significant source in previous years.</t>
  </si>
  <si>
    <t>Waste treatment is unlikely to have reduced emissions from 6,710kg in 2010-11 to nothing in the years since</t>
  </si>
  <si>
    <t>Jeeralang quarry [Hazelwood North-VIC]</t>
  </si>
  <si>
    <t>RETIRED</t>
  </si>
  <si>
    <t>HYLAND HIGHWAY LANDFILL [Loy Yang-VIC]</t>
  </si>
  <si>
    <t>`</t>
  </si>
  <si>
    <t>Search by form, specifying Latrobe Valley (A) air catchment</t>
  </si>
  <si>
    <r>
      <t>PM</t>
    </r>
    <r>
      <rPr>
        <vertAlign val="subscript"/>
        <sz val="8"/>
        <color indexed="8"/>
        <rFont val="Calibri"/>
      </rPr>
      <t>10</t>
    </r>
    <r>
      <rPr>
        <sz val="8"/>
        <color indexed="8"/>
        <rFont val="Calibri"/>
      </rPr>
      <t xml:space="preserve"> emissions from electricity generation increased in the Valley by X% during the last five years and PM</t>
    </r>
    <r>
      <rPr>
        <vertAlign val="subscript"/>
        <sz val="8"/>
        <color indexed="8"/>
        <rFont val="Calibri"/>
      </rPr>
      <t>2.5</t>
    </r>
    <r>
      <rPr>
        <sz val="8"/>
        <color indexed="8"/>
        <rFont val="Calibri"/>
      </rPr>
      <t xml:space="preserve"> (dangerous fine particle) emissions increased by XX%.</t>
    </r>
  </si>
  <si>
    <r>
      <t>PM</t>
    </r>
    <r>
      <rPr>
        <b/>
        <vertAlign val="subscript"/>
        <sz val="10"/>
        <rFont val="Calibri"/>
      </rPr>
      <t>2.5</t>
    </r>
    <r>
      <rPr>
        <b/>
        <sz val="10"/>
        <rFont val="Calibri"/>
      </rPr>
      <t xml:space="preserve"> emissions by source Latrobe Valley LGA</t>
    </r>
  </si>
  <si>
    <r>
      <t>Total PM</t>
    </r>
    <r>
      <rPr>
        <vertAlign val="subscript"/>
        <sz val="8"/>
        <rFont val="Calibri"/>
      </rPr>
      <t>2.5</t>
    </r>
    <r>
      <rPr>
        <sz val="8"/>
        <rFont val="Calibri"/>
      </rPr>
      <t xml:space="preserve"> emissions from power stations</t>
    </r>
  </si>
  <si>
    <t>Electricity % of total</t>
  </si>
  <si>
    <t>Electricity as a % of total</t>
  </si>
  <si>
    <t>APLNG Facility - Curtis Island [Curtis Island-QLD]</t>
  </si>
  <si>
    <t>WIGGINS ISLAND COAL EXPORT TERMINAL PTY LTD [Callemondah-QLD]</t>
  </si>
  <si>
    <t>Gladstone Sulfur dioxide by source (kg)</t>
  </si>
  <si>
    <t>Gladstone Sulfur dioxide by facility (kg)</t>
  </si>
  <si>
    <t xml:space="preserve">Calliope Quarry [Calliope-QLD] </t>
  </si>
  <si>
    <t>??</t>
  </si>
  <si>
    <t>SO2 emissions by source</t>
  </si>
  <si>
    <t>Curtis Island GLNG Plant [Curtis Island-QLD]</t>
  </si>
  <si>
    <t>Queensland Alumina Ltd (bauxite refining)</t>
  </si>
  <si>
    <t>Yarwun Site [Yarwun Via Gladstone-QLD] - Orica</t>
  </si>
  <si>
    <t>LNG plants (combined)</t>
  </si>
  <si>
    <t>Curtis Island LNG plants total</t>
  </si>
  <si>
    <t>LNG plants as a % of Gladstone total</t>
  </si>
  <si>
    <t>NOx emissions by source</t>
  </si>
  <si>
    <t>Newcastle NOx emissions by facility</t>
  </si>
  <si>
    <t>Newcastle NOx emissions by source</t>
  </si>
  <si>
    <t>Koppers Mayfield [Mayfield-NSW]</t>
  </si>
  <si>
    <t>Newcastle Rod Mill [Mayfield West-NSW]</t>
  </si>
  <si>
    <t>Beresfield Feed Mill [Beresfield-NSW]</t>
  </si>
  <si>
    <t>Newcastle SO2 emissions by source</t>
  </si>
  <si>
    <t>Newcastle SO2 emissions by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</si>
</sst>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7" x14ac:knownFonts="1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8"/>
      <name val="Calibri"/>
    </font>
    <font>
      <b/>
      <sz val="8"/>
      <name val="Calibri"/>
    </font>
    <font>
      <b/>
      <vertAlign val="subscript"/>
      <sz val="8"/>
      <name val="Calibri"/>
    </font>
    <font>
      <vertAlign val="subscript"/>
      <sz val="8"/>
      <name val="Calibri"/>
    </font>
    <font>
      <i/>
      <sz val="8"/>
      <name val="Calibri"/>
    </font>
    <font>
      <b/>
      <sz val="10"/>
      <name val="Calibri"/>
    </font>
    <font>
      <b/>
      <vertAlign val="subscript"/>
      <sz val="10"/>
      <name val="Calibri"/>
    </font>
    <font>
      <sz val="8"/>
      <color indexed="8"/>
      <name val="Calibri"/>
    </font>
    <font>
      <vertAlign val="subscript"/>
      <sz val="8"/>
      <color indexed="8"/>
      <name val="Calibri"/>
    </font>
    <font>
      <u/>
      <sz val="10"/>
      <color theme="11"/>
      <name val="Verdana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9" fontId="4" fillId="0" borderId="0" xfId="2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/>
    <xf numFmtId="9" fontId="4" fillId="0" borderId="1" xfId="2" applyFont="1" applyBorder="1"/>
    <xf numFmtId="9" fontId="4" fillId="0" borderId="1" xfId="2" applyFont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4" fillId="0" borderId="1" xfId="1" applyNumberFormat="1" applyFont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164" fontId="4" fillId="0" borderId="1" xfId="1" applyNumberFormat="1" applyFont="1" applyFill="1" applyBorder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164" fontId="4" fillId="0" borderId="1" xfId="1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9" fontId="4" fillId="0" borderId="1" xfId="2" applyFont="1" applyFill="1" applyBorder="1"/>
    <xf numFmtId="0" fontId="4" fillId="0" borderId="0" xfId="0" applyFont="1" applyFill="1"/>
    <xf numFmtId="164" fontId="4" fillId="0" borderId="0" xfId="1" applyNumberFormat="1" applyFont="1" applyFill="1"/>
    <xf numFmtId="164" fontId="5" fillId="0" borderId="0" xfId="1" applyNumberFormat="1" applyFont="1"/>
    <xf numFmtId="9" fontId="4" fillId="0" borderId="0" xfId="2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0" xfId="1" applyNumberFormat="1" applyFont="1" applyBorder="1"/>
    <xf numFmtId="164" fontId="4" fillId="0" borderId="0" xfId="0" applyNumberFormat="1" applyFont="1" applyBorder="1"/>
    <xf numFmtId="164" fontId="4" fillId="0" borderId="0" xfId="1" applyNumberFormat="1" applyFont="1"/>
    <xf numFmtId="164" fontId="5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2" borderId="1" xfId="0" applyNumberFormat="1" applyFont="1" applyFill="1" applyBorder="1"/>
    <xf numFmtId="164" fontId="4" fillId="2" borderId="1" xfId="1" applyNumberFormat="1" applyFont="1" applyFill="1" applyBorder="1"/>
    <xf numFmtId="164" fontId="4" fillId="0" borderId="0" xfId="1" applyNumberFormat="1" applyFont="1"/>
    <xf numFmtId="3" fontId="4" fillId="0" borderId="1" xfId="1" applyNumberFormat="1" applyFont="1" applyFill="1" applyBorder="1"/>
    <xf numFmtId="3" fontId="4" fillId="0" borderId="1" xfId="0" applyNumberFormat="1" applyFont="1" applyFill="1" applyBorder="1"/>
    <xf numFmtId="3" fontId="4" fillId="2" borderId="1" xfId="0" applyNumberFormat="1" applyFont="1" applyFill="1" applyBorder="1"/>
    <xf numFmtId="3" fontId="4" fillId="2" borderId="1" xfId="1" applyNumberFormat="1" applyFont="1" applyFill="1" applyBorder="1"/>
    <xf numFmtId="0" fontId="9" fillId="0" borderId="0" xfId="0" applyFont="1"/>
    <xf numFmtId="9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Protection="1">
      <protection locked="0"/>
    </xf>
    <xf numFmtId="3" fontId="5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Protection="1">
      <protection locked="0"/>
    </xf>
    <xf numFmtId="164" fontId="0" fillId="0" borderId="0" xfId="1" applyNumberFormat="1" applyFont="1"/>
    <xf numFmtId="164" fontId="4" fillId="0" borderId="1" xfId="1" applyNumberFormat="1" applyFont="1" applyBorder="1"/>
    <xf numFmtId="3" fontId="4" fillId="0" borderId="1" xfId="1" applyNumberFormat="1" applyFont="1" applyBorder="1"/>
    <xf numFmtId="0" fontId="5" fillId="0" borderId="0" xfId="0" applyFont="1" applyBorder="1" applyProtection="1">
      <protection locked="0"/>
    </xf>
    <xf numFmtId="0" fontId="8" fillId="0" borderId="0" xfId="0" applyFont="1" applyBorder="1"/>
    <xf numFmtId="164" fontId="4" fillId="0" borderId="0" xfId="0" applyNumberFormat="1" applyFont="1" applyBorder="1"/>
    <xf numFmtId="164" fontId="4" fillId="0" borderId="1" xfId="0" applyNumberFormat="1" applyFont="1" applyBorder="1"/>
    <xf numFmtId="3" fontId="4" fillId="0" borderId="1" xfId="1" applyNumberFormat="1" applyFont="1" applyFill="1" applyBorder="1" applyAlignment="1">
      <alignment horizontal="right"/>
    </xf>
    <xf numFmtId="165" fontId="4" fillId="0" borderId="1" xfId="2" applyNumberFormat="1" applyFont="1" applyFill="1" applyBorder="1"/>
    <xf numFmtId="166" fontId="0" fillId="0" borderId="0" xfId="1" applyNumberFormat="1" applyFont="1"/>
    <xf numFmtId="0" fontId="9" fillId="0" borderId="0" xfId="0" applyFont="1" applyBorder="1"/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3" fontId="4" fillId="0" borderId="1" xfId="1" applyNumberFormat="1" applyFont="1" applyBorder="1"/>
    <xf numFmtId="3" fontId="4" fillId="0" borderId="0" xfId="0" applyNumberFormat="1" applyFont="1" applyBorder="1"/>
    <xf numFmtId="3" fontId="4" fillId="0" borderId="1" xfId="0" applyNumberFormat="1" applyFont="1" applyBorder="1"/>
    <xf numFmtId="3" fontId="4" fillId="0" borderId="1" xfId="1" applyNumberFormat="1" applyFont="1" applyBorder="1" applyAlignment="1">
      <alignment horizontal="left" indent="1"/>
    </xf>
    <xf numFmtId="9" fontId="4" fillId="2" borderId="1" xfId="2" applyFont="1" applyFill="1" applyBorder="1"/>
    <xf numFmtId="164" fontId="4" fillId="0" borderId="0" xfId="0" applyNumberFormat="1" applyFont="1" applyFill="1" applyBorder="1"/>
    <xf numFmtId="4" fontId="0" fillId="0" borderId="0" xfId="0" applyNumberFormat="1"/>
    <xf numFmtId="9" fontId="5" fillId="0" borderId="1" xfId="2" applyFont="1" applyFill="1" applyBorder="1"/>
    <xf numFmtId="3" fontId="4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164" fontId="4" fillId="0" borderId="0" xfId="0" applyNumberFormat="1" applyFont="1"/>
    <xf numFmtId="164" fontId="5" fillId="0" borderId="1" xfId="0" applyNumberFormat="1" applyFont="1" applyBorder="1" applyAlignment="1">
      <alignment horizontal="center"/>
    </xf>
    <xf numFmtId="3" fontId="4" fillId="0" borderId="1" xfId="1" applyNumberFormat="1" applyFont="1" applyBorder="1"/>
    <xf numFmtId="3" fontId="4" fillId="0" borderId="1" xfId="0" applyNumberFormat="1" applyFont="1" applyBorder="1"/>
    <xf numFmtId="165" fontId="4" fillId="2" borderId="1" xfId="2" applyNumberFormat="1" applyFont="1" applyFill="1" applyBorder="1"/>
    <xf numFmtId="9" fontId="4" fillId="2" borderId="1" xfId="2" applyFont="1" applyFill="1" applyBorder="1" applyAlignment="1">
      <alignment horizontal="center"/>
    </xf>
    <xf numFmtId="164" fontId="4" fillId="0" borderId="0" xfId="1" applyNumberFormat="1" applyFont="1"/>
    <xf numFmtId="0" fontId="5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/>
    <xf numFmtId="9" fontId="5" fillId="0" borderId="2" xfId="0" applyNumberFormat="1" applyFont="1" applyBorder="1" applyAlignment="1">
      <alignment horizontal="center"/>
    </xf>
    <xf numFmtId="9" fontId="5" fillId="0" borderId="2" xfId="2" applyFont="1" applyBorder="1" applyAlignment="1">
      <alignment horizontal="center"/>
    </xf>
    <xf numFmtId="0" fontId="5" fillId="0" borderId="2" xfId="0" applyFont="1" applyBorder="1"/>
    <xf numFmtId="9" fontId="4" fillId="0" borderId="1" xfId="2" applyFont="1" applyBorder="1" applyProtection="1">
      <protection locked="0"/>
    </xf>
    <xf numFmtId="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9" fontId="4" fillId="0" borderId="1" xfId="2" applyFont="1" applyFill="1" applyBorder="1" applyProtection="1">
      <protection locked="0"/>
    </xf>
    <xf numFmtId="9" fontId="4" fillId="2" borderId="1" xfId="2" applyFont="1" applyFill="1" applyBorder="1" applyProtection="1">
      <protection locked="0"/>
    </xf>
    <xf numFmtId="164" fontId="4" fillId="0" borderId="1" xfId="0" applyNumberFormat="1" applyFont="1" applyBorder="1"/>
    <xf numFmtId="3" fontId="4" fillId="0" borderId="1" xfId="1" applyNumberFormat="1" applyFont="1" applyBorder="1"/>
    <xf numFmtId="0" fontId="4" fillId="0" borderId="1" xfId="0" applyFont="1" applyBorder="1" applyProtection="1">
      <protection locked="0"/>
    </xf>
    <xf numFmtId="3" fontId="4" fillId="0" borderId="1" xfId="1" applyNumberFormat="1" applyFont="1" applyBorder="1"/>
    <xf numFmtId="3" fontId="4" fillId="0" borderId="1" xfId="0" applyNumberFormat="1" applyFont="1" applyBorder="1"/>
    <xf numFmtId="3" fontId="4" fillId="2" borderId="1" xfId="1" applyNumberFormat="1" applyFont="1" applyFill="1" applyBorder="1"/>
    <xf numFmtId="3" fontId="4" fillId="0" borderId="1" xfId="1" applyNumberFormat="1" applyFont="1" applyFill="1" applyBorder="1"/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4" fontId="4" fillId="0" borderId="1" xfId="1" applyNumberFormat="1" applyFont="1" applyBorder="1"/>
    <xf numFmtId="3" fontId="4" fillId="0" borderId="1" xfId="0" applyNumberFormat="1" applyFont="1" applyBorder="1"/>
    <xf numFmtId="164" fontId="4" fillId="2" borderId="1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Border="1"/>
    <xf numFmtId="3" fontId="4" fillId="0" borderId="1" xfId="1" applyNumberFormat="1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/>
    <xf numFmtId="3" fontId="4" fillId="0" borderId="1" xfId="1" applyNumberFormat="1" applyFont="1" applyBorder="1"/>
    <xf numFmtId="165" fontId="4" fillId="0" borderId="0" xfId="2" applyNumberFormat="1" applyFont="1"/>
    <xf numFmtId="0" fontId="4" fillId="3" borderId="0" xfId="0" applyFont="1" applyFill="1"/>
    <xf numFmtId="164" fontId="14" fillId="0" borderId="1" xfId="1" applyNumberFormat="1" applyFont="1" applyBorder="1"/>
    <xf numFmtId="0" fontId="14" fillId="0" borderId="1" xfId="0" applyFont="1" applyBorder="1"/>
    <xf numFmtId="164" fontId="4" fillId="0" borderId="0" xfId="0" applyNumberFormat="1" applyFont="1" applyBorder="1" applyProtection="1">
      <protection locked="0"/>
    </xf>
    <xf numFmtId="9" fontId="4" fillId="0" borderId="0" xfId="2" applyFont="1" applyBorder="1" applyProtection="1">
      <protection locked="0"/>
    </xf>
    <xf numFmtId="9" fontId="4" fillId="0" borderId="1" xfId="0" applyNumberFormat="1" applyFont="1" applyBorder="1" applyAlignment="1"/>
    <xf numFmtId="9" fontId="4" fillId="0" borderId="1" xfId="2" applyFont="1" applyBorder="1" applyAlignment="1" applyProtection="1">
      <protection locked="0"/>
    </xf>
    <xf numFmtId="9" fontId="4" fillId="2" borderId="1" xfId="2" applyFont="1" applyFill="1" applyBorder="1" applyAlignment="1"/>
    <xf numFmtId="0" fontId="4" fillId="0" borderId="0" xfId="0" applyFont="1" applyFill="1" applyBorder="1"/>
    <xf numFmtId="164" fontId="4" fillId="0" borderId="0" xfId="1" applyNumberFormat="1" applyFont="1" applyFill="1" applyBorder="1"/>
    <xf numFmtId="9" fontId="4" fillId="0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9" fontId="5" fillId="0" borderId="1" xfId="0" applyNumberFormat="1" applyFont="1" applyBorder="1" applyAlignment="1">
      <alignment horizontal="center"/>
    </xf>
    <xf numFmtId="9" fontId="4" fillId="0" borderId="0" xfId="2" applyFont="1" applyFill="1" applyBorder="1"/>
    <xf numFmtId="164" fontId="5" fillId="0" borderId="1" xfId="1" applyNumberFormat="1" applyFont="1" applyFill="1" applyBorder="1" applyAlignment="1">
      <alignment horizontal="center"/>
    </xf>
    <xf numFmtId="164" fontId="4" fillId="0" borderId="4" xfId="1" applyNumberFormat="1" applyFont="1" applyBorder="1"/>
    <xf numFmtId="164" fontId="4" fillId="0" borderId="4" xfId="1" applyNumberFormat="1" applyFont="1" applyFill="1" applyBorder="1"/>
    <xf numFmtId="164" fontId="4" fillId="0" borderId="4" xfId="0" applyNumberFormat="1" applyFont="1" applyBorder="1"/>
    <xf numFmtId="164" fontId="15" fillId="0" borderId="0" xfId="1" applyNumberFormat="1" applyFont="1"/>
    <xf numFmtId="3" fontId="4" fillId="0" borderId="4" xfId="0" applyNumberFormat="1" applyFont="1" applyFill="1" applyBorder="1"/>
    <xf numFmtId="164" fontId="15" fillId="0" borderId="1" xfId="1" applyNumberFormat="1" applyFont="1" applyBorder="1"/>
    <xf numFmtId="0" fontId="15" fillId="0" borderId="1" xfId="0" applyFont="1" applyBorder="1"/>
    <xf numFmtId="0" fontId="4" fillId="0" borderId="2" xfId="0" applyFont="1" applyBorder="1" applyProtection="1">
      <protection locked="0"/>
    </xf>
    <xf numFmtId="3" fontId="4" fillId="0" borderId="2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/>
    <xf numFmtId="164" fontId="4" fillId="0" borderId="2" xfId="0" applyNumberFormat="1" applyFont="1" applyFill="1" applyBorder="1"/>
    <xf numFmtId="0" fontId="4" fillId="0" borderId="0" xfId="0" applyFont="1" applyBorder="1" applyAlignment="1">
      <alignment horizontal="right"/>
    </xf>
    <xf numFmtId="164" fontId="15" fillId="0" borderId="1" xfId="1" applyNumberFormat="1" applyFont="1" applyFill="1" applyBorder="1"/>
    <xf numFmtId="0" fontId="8" fillId="0" borderId="1" xfId="0" applyFont="1" applyBorder="1" applyAlignment="1">
      <alignment horizontal="right"/>
    </xf>
    <xf numFmtId="165" fontId="4" fillId="0" borderId="1" xfId="2" applyNumberFormat="1" applyFont="1" applyBorder="1"/>
    <xf numFmtId="164" fontId="4" fillId="0" borderId="2" xfId="1" applyNumberFormat="1" applyFont="1" applyBorder="1"/>
    <xf numFmtId="164" fontId="5" fillId="0" borderId="1" xfId="1" applyNumberFormat="1" applyFont="1" applyBorder="1" applyAlignment="1">
      <alignment horizontal="right"/>
    </xf>
    <xf numFmtId="164" fontId="15" fillId="0" borderId="0" xfId="1" applyNumberFormat="1" applyFont="1" applyFill="1"/>
    <xf numFmtId="165" fontId="4" fillId="0" borderId="0" xfId="2" applyNumberFormat="1" applyFont="1" applyBorder="1"/>
    <xf numFmtId="3" fontId="5" fillId="0" borderId="1" xfId="0" applyNumberFormat="1" applyFont="1" applyBorder="1" applyAlignment="1">
      <alignment horizontal="right"/>
    </xf>
    <xf numFmtId="9" fontId="4" fillId="0" borderId="4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15" fillId="0" borderId="0" xfId="0" applyFont="1" applyBorder="1"/>
    <xf numFmtId="164" fontId="15" fillId="0" borderId="0" xfId="1" applyNumberFormat="1" applyFont="1" applyBorder="1"/>
    <xf numFmtId="9" fontId="4" fillId="0" borderId="0" xfId="2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9" fontId="4" fillId="0" borderId="1" xfId="2" applyFont="1" applyBorder="1" applyAlignment="1">
      <alignment horizontal="right"/>
    </xf>
    <xf numFmtId="164" fontId="4" fillId="4" borderId="1" xfId="1" applyNumberFormat="1" applyFont="1" applyFill="1" applyBorder="1"/>
    <xf numFmtId="0" fontId="4" fillId="0" borderId="1" xfId="0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9" fontId="14" fillId="0" borderId="1" xfId="2" applyFont="1" applyBorder="1"/>
    <xf numFmtId="164" fontId="15" fillId="0" borderId="3" xfId="1" applyNumberFormat="1" applyFont="1" applyBorder="1"/>
    <xf numFmtId="0" fontId="4" fillId="0" borderId="5" xfId="0" applyFont="1" applyBorder="1"/>
    <xf numFmtId="0" fontId="4" fillId="2" borderId="5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2" xfId="0" applyFont="1" applyFill="1" applyBorder="1"/>
    <xf numFmtId="164" fontId="15" fillId="0" borderId="2" xfId="1" applyNumberFormat="1" applyFont="1" applyBorder="1"/>
    <xf numFmtId="3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right"/>
    </xf>
    <xf numFmtId="164" fontId="4" fillId="5" borderId="1" xfId="1" applyNumberFormat="1" applyFont="1" applyFill="1" applyBorder="1"/>
    <xf numFmtId="3" fontId="4" fillId="5" borderId="1" xfId="1" applyNumberFormat="1" applyFont="1" applyFill="1" applyBorder="1"/>
    <xf numFmtId="9" fontId="4" fillId="5" borderId="1" xfId="2" applyFont="1" applyFill="1" applyBorder="1"/>
    <xf numFmtId="164" fontId="15" fillId="5" borderId="1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4" fillId="4" borderId="4" xfId="1" applyNumberFormat="1" applyFont="1" applyFill="1" applyBorder="1" applyAlignment="1">
      <alignment horizontal="right"/>
    </xf>
    <xf numFmtId="164" fontId="15" fillId="4" borderId="1" xfId="1" applyNumberFormat="1" applyFont="1" applyFill="1" applyBorder="1"/>
    <xf numFmtId="164" fontId="15" fillId="0" borderId="6" xfId="1" applyNumberFormat="1" applyFont="1" applyBorder="1"/>
    <xf numFmtId="9" fontId="4" fillId="0" borderId="1" xfId="2" applyFont="1" applyFill="1" applyBorder="1" applyAlignment="1">
      <alignment horizontal="right"/>
    </xf>
    <xf numFmtId="9" fontId="5" fillId="0" borderId="4" xfId="0" applyNumberFormat="1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9" fontId="4" fillId="0" borderId="2" xfId="2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7" xfId="0" applyFont="1" applyBorder="1"/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Protection="1">
      <protection locked="0"/>
    </xf>
  </cellXfs>
  <cellStyles count="11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FFF87"/>
      <color rgb="FFE68D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abSelected="1" view="pageLayout" topLeftCell="A23" zoomScale="170" zoomScaleNormal="125" zoomScalePageLayoutView="125" workbookViewId="0">
      <selection activeCell="I11" sqref="I11"/>
    </sheetView>
  </sheetViews>
  <sheetFormatPr baseColWidth="10" defaultRowHeight="11" x14ac:dyDescent="0.15"/>
  <cols>
    <col min="1" max="1" width="5.33203125" style="57" customWidth="1"/>
    <col min="2" max="2" width="35" style="57" customWidth="1"/>
    <col min="3" max="3" width="6.83203125" style="57" customWidth="1"/>
    <col min="4" max="4" width="7.33203125" style="57" customWidth="1"/>
    <col min="5" max="5" width="7" style="57" customWidth="1"/>
    <col min="6" max="6" width="7.5" style="57" customWidth="1"/>
    <col min="7" max="7" width="7.83203125" style="57" customWidth="1"/>
    <col min="8" max="8" width="7.6640625" style="57" customWidth="1"/>
    <col min="9" max="11" width="7.33203125" style="57" customWidth="1"/>
    <col min="12" max="12" width="7.5" style="57" customWidth="1"/>
    <col min="13" max="13" width="6.83203125" style="57" customWidth="1"/>
    <col min="14" max="261" width="10.83203125" style="57"/>
    <col min="262" max="263" width="9.33203125" style="57" customWidth="1"/>
    <col min="264" max="264" width="10.83203125" style="57"/>
    <col min="265" max="268" width="9.33203125" style="57" customWidth="1"/>
    <col min="269" max="269" width="10.83203125" style="57"/>
    <col min="270" max="274" width="9.33203125" style="57" customWidth="1"/>
    <col min="275" max="275" width="10.83203125" style="57"/>
    <col min="276" max="276" width="9.33203125" style="57" customWidth="1"/>
    <col min="277" max="277" width="10.83203125" style="57"/>
    <col min="278" max="295" width="9.33203125" style="57" customWidth="1"/>
    <col min="296" max="296" width="10.83203125" style="57"/>
    <col min="297" max="308" width="9.33203125" style="57" customWidth="1"/>
    <col min="309" max="309" width="10.83203125" style="57"/>
    <col min="310" max="316" width="9.33203125" style="57" customWidth="1"/>
    <col min="317" max="317" width="10.83203125" style="57"/>
    <col min="318" max="359" width="9.33203125" style="57" customWidth="1"/>
    <col min="360" max="360" width="10.83203125" style="57"/>
    <col min="361" max="361" width="9.33203125" style="57" customWidth="1"/>
    <col min="362" max="366" width="10.83203125" style="57"/>
    <col min="367" max="370" width="9.33203125" style="57" customWidth="1"/>
    <col min="371" max="373" width="10.83203125" style="57"/>
    <col min="374" max="374" width="9.33203125" style="57" customWidth="1"/>
    <col min="375" max="378" width="10.83203125" style="57"/>
    <col min="379" max="382" width="9.33203125" style="57" customWidth="1"/>
    <col min="383" max="383" width="10.83203125" style="57"/>
    <col min="384" max="384" width="9.33203125" style="57" customWidth="1"/>
    <col min="385" max="385" width="10.83203125" style="57"/>
    <col min="386" max="391" width="9.33203125" style="57" customWidth="1"/>
    <col min="392" max="396" width="10.83203125" style="57"/>
    <col min="397" max="398" width="9.33203125" style="57" customWidth="1"/>
    <col min="399" max="399" width="10.83203125" style="57"/>
    <col min="400" max="402" width="9.33203125" style="57" customWidth="1"/>
    <col min="403" max="404" width="10.83203125" style="57"/>
    <col min="405" max="405" width="9.33203125" style="57" customWidth="1"/>
    <col min="406" max="407" width="10.83203125" style="57"/>
    <col min="408" max="409" width="9.33203125" style="57" customWidth="1"/>
    <col min="410" max="410" width="10.83203125" style="57"/>
    <col min="411" max="411" width="9.33203125" style="57" customWidth="1"/>
    <col min="412" max="412" width="10.83203125" style="57"/>
    <col min="413" max="413" width="9.33203125" style="57" customWidth="1"/>
    <col min="414" max="415" width="10.83203125" style="57"/>
    <col min="416" max="416" width="9.33203125" style="57" customWidth="1"/>
    <col min="417" max="417" width="10.83203125" style="57"/>
    <col min="418" max="455" width="9.33203125" style="57" customWidth="1"/>
    <col min="456" max="456" width="10.83203125" style="57"/>
    <col min="457" max="463" width="9.33203125" style="57" customWidth="1"/>
    <col min="464" max="464" width="10.83203125" style="57"/>
    <col min="465" max="467" width="9.33203125" style="57" customWidth="1"/>
    <col min="468" max="468" width="10.83203125" style="57"/>
    <col min="469" max="470" width="9.33203125" style="57" customWidth="1"/>
    <col min="471" max="471" width="10.83203125" style="57"/>
    <col min="472" max="473" width="9.33203125" style="57" customWidth="1"/>
    <col min="474" max="474" width="10.83203125" style="57"/>
    <col min="475" max="477" width="9.33203125" style="57" customWidth="1"/>
    <col min="478" max="479" width="10.83203125" style="57"/>
    <col min="480" max="484" width="9.33203125" style="57" customWidth="1"/>
    <col min="485" max="487" width="10.83203125" style="57"/>
    <col min="488" max="492" width="9.33203125" style="57" customWidth="1"/>
    <col min="493" max="494" width="10.83203125" style="57"/>
    <col min="495" max="498" width="9.33203125" style="57" customWidth="1"/>
    <col min="499" max="499" width="10.83203125" style="57"/>
    <col min="500" max="503" width="9.33203125" style="57" customWidth="1"/>
    <col min="504" max="504" width="10.83203125" style="57"/>
    <col min="505" max="505" width="9.33203125" style="57" customWidth="1"/>
    <col min="506" max="507" width="10.83203125" style="57"/>
    <col min="508" max="508" width="9.33203125" style="57" customWidth="1"/>
    <col min="509" max="509" width="10.83203125" style="57"/>
    <col min="510" max="513" width="9.33203125" style="57" customWidth="1"/>
    <col min="514" max="515" width="10.83203125" style="57"/>
    <col min="516" max="517" width="9.33203125" style="57" customWidth="1"/>
    <col min="518" max="518" width="10.83203125" style="57"/>
    <col min="519" max="520" width="9.33203125" style="57" customWidth="1"/>
    <col min="521" max="523" width="10.83203125" style="57"/>
    <col min="524" max="526" width="9.33203125" style="57" customWidth="1"/>
    <col min="527" max="527" width="10.83203125" style="57"/>
    <col min="528" max="528" width="9.33203125" style="57" customWidth="1"/>
    <col min="529" max="531" width="10.83203125" style="57"/>
    <col min="532" max="537" width="9.33203125" style="57" customWidth="1"/>
    <col min="538" max="538" width="10.83203125" style="57"/>
    <col min="539" max="541" width="9.33203125" style="57" customWidth="1"/>
    <col min="542" max="542" width="10.83203125" style="57"/>
    <col min="543" max="544" width="9.33203125" style="57" customWidth="1"/>
    <col min="545" max="546" width="10.83203125" style="57"/>
    <col min="547" max="548" width="9.33203125" style="57" customWidth="1"/>
    <col min="549" max="551" width="10.83203125" style="57"/>
    <col min="552" max="553" width="9.33203125" style="57" customWidth="1"/>
    <col min="554" max="555" width="10.83203125" style="57"/>
    <col min="556" max="556" width="9.33203125" style="57" customWidth="1"/>
    <col min="557" max="557" width="10.83203125" style="57"/>
    <col min="558" max="559" width="9.33203125" style="57" customWidth="1"/>
    <col min="560" max="560" width="10.83203125" style="57"/>
    <col min="561" max="561" width="9.33203125" style="57" customWidth="1"/>
    <col min="562" max="563" width="10.83203125" style="57"/>
    <col min="564" max="564" width="9.33203125" style="57" customWidth="1"/>
    <col min="565" max="568" width="10.83203125" style="57"/>
    <col min="569" max="569" width="9.33203125" style="57" customWidth="1"/>
    <col min="570" max="571" width="10.83203125" style="57"/>
    <col min="572" max="573" width="9.33203125" style="57" customWidth="1"/>
    <col min="574" max="576" width="10.83203125" style="57"/>
    <col min="577" max="577" width="9.33203125" style="57" customWidth="1"/>
    <col min="578" max="579" width="10.83203125" style="57"/>
    <col min="580" max="580" width="9.33203125" style="57" customWidth="1"/>
    <col min="581" max="582" width="10.83203125" style="57"/>
    <col min="583" max="584" width="9.33203125" style="57" customWidth="1"/>
    <col min="585" max="587" width="10.83203125" style="57"/>
    <col min="588" max="593" width="9.33203125" style="57" customWidth="1"/>
    <col min="594" max="594" width="10.83203125" style="57"/>
    <col min="595" max="599" width="9.33203125" style="57" customWidth="1"/>
    <col min="600" max="600" width="10.83203125" style="57"/>
    <col min="601" max="601" width="9.33203125" style="57" customWidth="1"/>
    <col min="602" max="602" width="10.83203125" style="57"/>
    <col min="603" max="604" width="9.33203125" style="57" customWidth="1"/>
    <col min="605" max="607" width="10.83203125" style="57"/>
    <col min="608" max="610" width="9.33203125" style="57" customWidth="1"/>
    <col min="611" max="611" width="10.83203125" style="57"/>
    <col min="612" max="612" width="9.33203125" style="57" customWidth="1"/>
    <col min="613" max="613" width="10.83203125" style="57"/>
    <col min="614" max="614" width="9.33203125" style="57" customWidth="1"/>
    <col min="615" max="616" width="10.83203125" style="57"/>
    <col min="617" max="618" width="9.33203125" style="57" customWidth="1"/>
    <col min="619" max="619" width="10.83203125" style="57"/>
    <col min="620" max="621" width="9.33203125" style="57" customWidth="1"/>
    <col min="622" max="622" width="10.83203125" style="57"/>
    <col min="623" max="624" width="9.33203125" style="57" customWidth="1"/>
    <col min="625" max="625" width="10.83203125" style="57"/>
    <col min="626" max="626" width="9.33203125" style="57" customWidth="1"/>
    <col min="627" max="627" width="10.83203125" style="57"/>
    <col min="628" max="628" width="9.33203125" style="57" customWidth="1"/>
    <col min="629" max="629" width="10.83203125" style="57"/>
    <col min="630" max="631" width="9.33203125" style="57" customWidth="1"/>
    <col min="632" max="632" width="10.83203125" style="57"/>
    <col min="633" max="633" width="9.33203125" style="57" customWidth="1"/>
    <col min="634" max="634" width="10.83203125" style="57"/>
    <col min="635" max="636" width="9.33203125" style="57" customWidth="1"/>
    <col min="637" max="638" width="10.83203125" style="57"/>
    <col min="639" max="639" width="9.33203125" style="57" customWidth="1"/>
    <col min="640" max="641" width="10.83203125" style="57"/>
    <col min="642" max="642" width="9.33203125" style="57" customWidth="1"/>
    <col min="643" max="643" width="10.83203125" style="57"/>
    <col min="644" max="644" width="9.33203125" style="57" customWidth="1"/>
    <col min="645" max="645" width="10.83203125" style="57"/>
    <col min="646" max="650" width="9.33203125" style="57" customWidth="1"/>
    <col min="651" max="651" width="10.83203125" style="57"/>
    <col min="652" max="652" width="9.33203125" style="57" customWidth="1"/>
    <col min="653" max="653" width="10.83203125" style="57"/>
    <col min="654" max="654" width="9.33203125" style="57" customWidth="1"/>
    <col min="655" max="657" width="10.83203125" style="57"/>
    <col min="658" max="658" width="9.33203125" style="57" customWidth="1"/>
    <col min="659" max="659" width="10.83203125" style="57"/>
    <col min="660" max="665" width="9.33203125" style="57" customWidth="1"/>
    <col min="666" max="666" width="10.83203125" style="57"/>
    <col min="667" max="668" width="9.33203125" style="57" customWidth="1"/>
    <col min="669" max="669" width="10.83203125" style="57"/>
    <col min="670" max="670" width="9.33203125" style="57" customWidth="1"/>
    <col min="671" max="672" width="10.83203125" style="57"/>
    <col min="673" max="673" width="9.33203125" style="57" customWidth="1"/>
    <col min="674" max="674" width="10.83203125" style="57"/>
    <col min="675" max="681" width="9.33203125" style="57" customWidth="1"/>
    <col min="682" max="682" width="10.83203125" style="57"/>
    <col min="683" max="688" width="9.33203125" style="57" customWidth="1"/>
    <col min="689" max="689" width="10.83203125" style="57"/>
    <col min="690" max="690" width="9.33203125" style="57" customWidth="1"/>
    <col min="691" max="691" width="10.83203125" style="57"/>
    <col min="692" max="692" width="9.33203125" style="57" customWidth="1"/>
    <col min="693" max="693" width="10.83203125" style="57"/>
    <col min="694" max="697" width="9.33203125" style="57" customWidth="1"/>
    <col min="698" max="699" width="10.83203125" style="57"/>
    <col min="700" max="701" width="9.33203125" style="57" customWidth="1"/>
    <col min="702" max="702" width="10.83203125" style="57"/>
    <col min="703" max="704" width="9.33203125" style="57" customWidth="1"/>
    <col min="705" max="707" width="10.83203125" style="57"/>
    <col min="708" max="710" width="9.33203125" style="57" customWidth="1"/>
    <col min="711" max="711" width="10.83203125" style="57"/>
    <col min="712" max="712" width="9.33203125" style="57" customWidth="1"/>
    <col min="713" max="715" width="10.83203125" style="57"/>
    <col min="716" max="716" width="9.33203125" style="57" customWidth="1"/>
    <col min="717" max="717" width="10.83203125" style="57"/>
    <col min="718" max="719" width="9.33203125" style="57" customWidth="1"/>
    <col min="720" max="720" width="10.83203125" style="57"/>
    <col min="721" max="721" width="9.33203125" style="57" customWidth="1"/>
    <col min="722" max="723" width="10.83203125" style="57"/>
    <col min="724" max="724" width="9.33203125" style="57" customWidth="1"/>
    <col min="725" max="726" width="10.83203125" style="57"/>
    <col min="727" max="729" width="9.33203125" style="57" customWidth="1"/>
    <col min="730" max="731" width="10.83203125" style="57"/>
    <col min="732" max="732" width="9.33203125" style="57" customWidth="1"/>
    <col min="733" max="733" width="10.83203125" style="57"/>
    <col min="734" max="734" width="9.33203125" style="57" customWidth="1"/>
    <col min="735" max="735" width="10.83203125" style="57"/>
    <col min="736" max="736" width="9.33203125" style="57" customWidth="1"/>
    <col min="737" max="739" width="10.83203125" style="57"/>
    <col min="740" max="742" width="9.33203125" style="57" customWidth="1"/>
    <col min="743" max="744" width="10.83203125" style="57"/>
    <col min="745" max="745" width="9.33203125" style="57" customWidth="1"/>
    <col min="746" max="747" width="10.83203125" style="57"/>
    <col min="748" max="748" width="9.33203125" style="57" customWidth="1"/>
    <col min="749" max="749" width="10.83203125" style="57"/>
    <col min="750" max="753" width="9.33203125" style="57" customWidth="1"/>
    <col min="754" max="755" width="10.83203125" style="57"/>
    <col min="756" max="758" width="9.33203125" style="57" customWidth="1"/>
    <col min="759" max="759" width="10.83203125" style="57"/>
    <col min="760" max="760" width="9.33203125" style="57" customWidth="1"/>
    <col min="761" max="763" width="10.83203125" style="57"/>
    <col min="764" max="764" width="9.33203125" style="57" customWidth="1"/>
    <col min="765" max="765" width="10.83203125" style="57"/>
    <col min="766" max="766" width="9.33203125" style="57" customWidth="1"/>
    <col min="767" max="767" width="10.83203125" style="57"/>
    <col min="768" max="769" width="9.33203125" style="57" customWidth="1"/>
    <col min="770" max="771" width="10.83203125" style="57"/>
    <col min="772" max="777" width="9.33203125" style="57" customWidth="1"/>
    <col min="778" max="778" width="10.83203125" style="57"/>
    <col min="779" max="780" width="9.33203125" style="57" customWidth="1"/>
    <col min="781" max="781" width="10.83203125" style="57"/>
    <col min="782" max="782" width="9.33203125" style="57" customWidth="1"/>
    <col min="783" max="784" width="10.83203125" style="57"/>
    <col min="785" max="786" width="9.33203125" style="57" customWidth="1"/>
    <col min="787" max="787" width="10.83203125" style="57"/>
    <col min="788" max="788" width="9.33203125" style="57" customWidth="1"/>
    <col min="789" max="789" width="10.83203125" style="57"/>
    <col min="790" max="793" width="9.33203125" style="57" customWidth="1"/>
    <col min="794" max="795" width="10.83203125" style="57"/>
    <col min="796" max="798" width="9.33203125" style="57" customWidth="1"/>
    <col min="799" max="799" width="10.83203125" style="57"/>
    <col min="800" max="800" width="9.33203125" style="57" customWidth="1"/>
    <col min="801" max="803" width="10.83203125" style="57"/>
    <col min="804" max="806" width="9.33203125" style="57" customWidth="1"/>
    <col min="807" max="807" width="10.83203125" style="57"/>
    <col min="808" max="808" width="9.33203125" style="57" customWidth="1"/>
    <col min="809" max="811" width="10.83203125" style="57"/>
    <col min="812" max="812" width="9.33203125" style="57" customWidth="1"/>
    <col min="813" max="813" width="10.83203125" style="57"/>
    <col min="814" max="814" width="9.33203125" style="57" customWidth="1"/>
    <col min="815" max="815" width="10.83203125" style="57"/>
    <col min="816" max="817" width="9.33203125" style="57" customWidth="1"/>
    <col min="818" max="819" width="10.83203125" style="57"/>
    <col min="820" max="821" width="9.33203125" style="57" customWidth="1"/>
    <col min="822" max="822" width="10.83203125" style="57"/>
    <col min="823" max="824" width="9.33203125" style="57" customWidth="1"/>
    <col min="825" max="827" width="10.83203125" style="57"/>
    <col min="828" max="833" width="9.33203125" style="57" customWidth="1"/>
    <col min="834" max="834" width="10.83203125" style="57"/>
    <col min="835" max="836" width="9.33203125" style="57" customWidth="1"/>
    <col min="837" max="837" width="10.83203125" style="57"/>
    <col min="838" max="840" width="9.33203125" style="57" customWidth="1"/>
    <col min="841" max="842" width="10.83203125" style="57"/>
    <col min="843" max="848" width="9.33203125" style="57" customWidth="1"/>
    <col min="849" max="850" width="10.83203125" style="57"/>
    <col min="851" max="853" width="9.33203125" style="57" customWidth="1"/>
    <col min="854" max="856" width="10.83203125" style="57"/>
    <col min="857" max="857" width="9.33203125" style="57" customWidth="1"/>
    <col min="858" max="858" width="10.83203125" style="57"/>
    <col min="859" max="864" width="9.33203125" style="57" customWidth="1"/>
    <col min="865" max="866" width="10.83203125" style="57"/>
    <col min="867" max="873" width="9.33203125" style="57" customWidth="1"/>
    <col min="874" max="874" width="10.83203125" style="57"/>
    <col min="875" max="876" width="9.33203125" style="57" customWidth="1"/>
    <col min="877" max="877" width="10.83203125" style="57"/>
    <col min="878" max="878" width="9.33203125" style="57" customWidth="1"/>
    <col min="879" max="879" width="10.83203125" style="57"/>
    <col min="880" max="880" width="9.33203125" style="57" customWidth="1"/>
    <col min="881" max="883" width="10.83203125" style="57"/>
    <col min="884" max="884" width="9.33203125" style="57" customWidth="1"/>
    <col min="885" max="885" width="10.83203125" style="57"/>
    <col min="886" max="886" width="9.33203125" style="57" customWidth="1"/>
    <col min="887" max="888" width="10.83203125" style="57"/>
    <col min="889" max="889" width="9.33203125" style="57" customWidth="1"/>
    <col min="890" max="891" width="10.83203125" style="57"/>
    <col min="892" max="897" width="9.33203125" style="57" customWidth="1"/>
    <col min="898" max="898" width="10.83203125" style="57"/>
    <col min="899" max="901" width="9.33203125" style="57" customWidth="1"/>
    <col min="902" max="903" width="10.83203125" style="57"/>
    <col min="904" max="905" width="9.33203125" style="57" customWidth="1"/>
    <col min="906" max="907" width="10.83203125" style="57"/>
    <col min="908" max="909" width="9.33203125" style="57" customWidth="1"/>
    <col min="910" max="910" width="10.83203125" style="57"/>
    <col min="911" max="912" width="9.33203125" style="57" customWidth="1"/>
    <col min="913" max="915" width="10.83203125" style="57"/>
    <col min="916" max="916" width="9.33203125" style="57" customWidth="1"/>
    <col min="917" max="920" width="10.83203125" style="57"/>
    <col min="921" max="921" width="9.33203125" style="57" customWidth="1"/>
    <col min="922" max="923" width="10.83203125" style="57"/>
    <col min="924" max="924" width="9.33203125" style="57" customWidth="1"/>
    <col min="925" max="925" width="10.83203125" style="57"/>
    <col min="926" max="926" width="9.33203125" style="57" customWidth="1"/>
    <col min="927" max="928" width="10.83203125" style="57"/>
    <col min="929" max="929" width="9.33203125" style="57" customWidth="1"/>
    <col min="930" max="931" width="10.83203125" style="57"/>
    <col min="932" max="937" width="9.33203125" style="57" customWidth="1"/>
    <col min="938" max="938" width="10.83203125" style="57"/>
    <col min="939" max="940" width="9.33203125" style="57" customWidth="1"/>
    <col min="941" max="942" width="10.83203125" style="57"/>
    <col min="943" max="946" width="9.33203125" style="57" customWidth="1"/>
    <col min="947" max="947" width="10.83203125" style="57"/>
    <col min="948" max="948" width="9.33203125" style="57" customWidth="1"/>
    <col min="949" max="952" width="10.83203125" style="57"/>
    <col min="953" max="953" width="9.33203125" style="57" customWidth="1"/>
    <col min="954" max="955" width="10.83203125" style="57"/>
    <col min="956" max="956" width="9.33203125" style="57" customWidth="1"/>
    <col min="957" max="957" width="10.83203125" style="57"/>
    <col min="958" max="961" width="9.33203125" style="57" customWidth="1"/>
    <col min="962" max="963" width="10.83203125" style="57"/>
    <col min="964" max="966" width="9.33203125" style="57" customWidth="1"/>
    <col min="967" max="968" width="10.83203125" style="57"/>
    <col min="969" max="969" width="9.33203125" style="57" customWidth="1"/>
    <col min="970" max="971" width="10.83203125" style="57"/>
    <col min="972" max="977" width="9.33203125" style="57" customWidth="1"/>
    <col min="978" max="978" width="10.83203125" style="57"/>
    <col min="979" max="980" width="9.33203125" style="57" customWidth="1"/>
    <col min="981" max="981" width="10.83203125" style="57"/>
    <col min="982" max="982" width="9.33203125" style="57" customWidth="1"/>
    <col min="983" max="984" width="10.83203125" style="57"/>
    <col min="985" max="986" width="9.33203125" style="57" customWidth="1"/>
    <col min="987" max="987" width="10.83203125" style="57"/>
    <col min="988" max="988" width="9.33203125" style="57" customWidth="1"/>
    <col min="989" max="989" width="10.83203125" style="57"/>
    <col min="990" max="991" width="9.33203125" style="57" customWidth="1"/>
    <col min="992" max="992" width="10.83203125" style="57"/>
    <col min="993" max="993" width="9.33203125" style="57" customWidth="1"/>
    <col min="994" max="995" width="10.83203125" style="57"/>
    <col min="996" max="997" width="9.33203125" style="57" customWidth="1"/>
    <col min="998" max="1000" width="10.83203125" style="57"/>
    <col min="1001" max="1001" width="9.33203125" style="57" customWidth="1"/>
    <col min="1002" max="1003" width="10.83203125" style="57"/>
    <col min="1004" max="1004" width="9.33203125" style="57" customWidth="1"/>
    <col min="1005" max="1005" width="10.83203125" style="57"/>
    <col min="1006" max="1007" width="9.33203125" style="57" customWidth="1"/>
    <col min="1008" max="1008" width="10.83203125" style="57"/>
    <col min="1009" max="1009" width="9.33203125" style="57" customWidth="1"/>
    <col min="1010" max="1011" width="10.83203125" style="57"/>
    <col min="1012" max="1013" width="9.33203125" style="57" customWidth="1"/>
    <col min="1014" max="1016" width="10.83203125" style="57"/>
    <col min="1017" max="1017" width="9.33203125" style="57" customWidth="1"/>
    <col min="1018" max="1019" width="10.83203125" style="57"/>
    <col min="1020" max="1020" width="9.33203125" style="57" customWidth="1"/>
    <col min="1021" max="1023" width="10.83203125" style="57"/>
    <col min="1024" max="1025" width="9.33203125" style="57" customWidth="1"/>
    <col min="1026" max="1027" width="10.83203125" style="57"/>
    <col min="1028" max="1033" width="9.33203125" style="57" customWidth="1"/>
    <col min="1034" max="1034" width="10.83203125" style="57"/>
    <col min="1035" max="1036" width="9.33203125" style="57" customWidth="1"/>
    <col min="1037" max="1038" width="10.83203125" style="57"/>
    <col min="1039" max="1039" width="9.33203125" style="57" customWidth="1"/>
    <col min="1040" max="1041" width="10.83203125" style="57"/>
    <col min="1042" max="1042" width="9.33203125" style="57" customWidth="1"/>
    <col min="1043" max="1043" width="10.83203125" style="57"/>
    <col min="1044" max="1048" width="9.33203125" style="57" customWidth="1"/>
    <col min="1049" max="1050" width="10.83203125" style="57"/>
    <col min="1051" max="1053" width="9.33203125" style="57" customWidth="1"/>
    <col min="1054" max="1055" width="10.83203125" style="57"/>
    <col min="1056" max="1056" width="9.33203125" style="57" customWidth="1"/>
    <col min="1057" max="1058" width="10.83203125" style="57"/>
    <col min="1059" max="1064" width="9.33203125" style="57" customWidth="1"/>
    <col min="1065" max="1066" width="10.83203125" style="57"/>
    <col min="1067" max="1068" width="9.33203125" style="57" customWidth="1"/>
    <col min="1069" max="1069" width="10.83203125" style="57"/>
    <col min="1070" max="1070" width="9.33203125" style="57" customWidth="1"/>
    <col min="1071" max="1073" width="10.83203125" style="57"/>
    <col min="1074" max="1074" width="9.33203125" style="57" customWidth="1"/>
    <col min="1075" max="1075" width="10.83203125" style="57"/>
    <col min="1076" max="1076" width="9.33203125" style="57" customWidth="1"/>
    <col min="1077" max="1077" width="10.83203125" style="57"/>
    <col min="1078" max="1079" width="9.33203125" style="57" customWidth="1"/>
    <col min="1080" max="1080" width="10.83203125" style="57"/>
    <col min="1081" max="1086" width="9.33203125" style="57" customWidth="1"/>
    <col min="1087" max="1090" width="10.83203125" style="57"/>
    <col min="1091" max="1092" width="9.33203125" style="57" customWidth="1"/>
    <col min="1093" max="1094" width="10.83203125" style="57"/>
    <col min="1095" max="1096" width="9.33203125" style="57" customWidth="1"/>
    <col min="1097" max="1099" width="10.83203125" style="57"/>
    <col min="1100" max="1102" width="9.33203125" style="57" customWidth="1"/>
    <col min="1103" max="1103" width="10.83203125" style="57"/>
    <col min="1104" max="1104" width="9.33203125" style="57" customWidth="1"/>
    <col min="1105" max="1107" width="10.83203125" style="57"/>
    <col min="1108" max="1109" width="9.33203125" style="57" customWidth="1"/>
    <col min="1110" max="1110" width="10.83203125" style="57"/>
    <col min="1111" max="1112" width="9.33203125" style="57" customWidth="1"/>
    <col min="1113" max="1115" width="10.83203125" style="57"/>
    <col min="1116" max="1116" width="9.33203125" style="57" customWidth="1"/>
    <col min="1117" max="1117" width="10.83203125" style="57"/>
    <col min="1118" max="1119" width="9.33203125" style="57" customWidth="1"/>
    <col min="1120" max="1120" width="10.83203125" style="57"/>
    <col min="1121" max="1121" width="9.33203125" style="57" customWidth="1"/>
    <col min="1122" max="1123" width="10.83203125" style="57"/>
    <col min="1124" max="1125" width="9.33203125" style="57" customWidth="1"/>
    <col min="1126" max="1128" width="10.83203125" style="57"/>
    <col min="1129" max="1129" width="9.33203125" style="57" customWidth="1"/>
    <col min="1130" max="1131" width="10.83203125" style="57"/>
    <col min="1132" max="1132" width="9.33203125" style="57" customWidth="1"/>
    <col min="1133" max="1135" width="10.83203125" style="57"/>
    <col min="1136" max="1137" width="9.33203125" style="57" customWidth="1"/>
    <col min="1138" max="1139" width="10.83203125" style="57"/>
    <col min="1140" max="1141" width="9.33203125" style="57" customWidth="1"/>
    <col min="1142" max="1146" width="10.83203125" style="57"/>
    <col min="1147" max="1148" width="9.33203125" style="57" customWidth="1"/>
    <col min="1149" max="1150" width="10.83203125" style="57"/>
    <col min="1151" max="1153" width="9.33203125" style="57" customWidth="1"/>
    <col min="1154" max="1155" width="10.83203125" style="57"/>
    <col min="1156" max="1156" width="9.33203125" style="57" customWidth="1"/>
    <col min="1157" max="1160" width="10.83203125" style="57"/>
    <col min="1161" max="1161" width="9.33203125" style="57" customWidth="1"/>
    <col min="1162" max="1163" width="10.83203125" style="57"/>
    <col min="1164" max="1164" width="9.33203125" style="57" customWidth="1"/>
    <col min="1165" max="1165" width="10.83203125" style="57"/>
    <col min="1166" max="1166" width="9.33203125" style="57" customWidth="1"/>
    <col min="1167" max="1168" width="10.83203125" style="57"/>
    <col min="1169" max="1169" width="9.33203125" style="57" customWidth="1"/>
    <col min="1170" max="1171" width="10.83203125" style="57"/>
    <col min="1172" max="1173" width="9.33203125" style="57" customWidth="1"/>
    <col min="1174" max="1176" width="10.83203125" style="57"/>
    <col min="1177" max="1177" width="9.33203125" style="57" customWidth="1"/>
    <col min="1178" max="1178" width="10.83203125" style="57"/>
    <col min="1179" max="1180" width="9.33203125" style="57" customWidth="1"/>
    <col min="1181" max="1181" width="10.83203125" style="57"/>
    <col min="1182" max="1185" width="9.33203125" style="57" customWidth="1"/>
    <col min="1186" max="1187" width="10.83203125" style="57"/>
    <col min="1188" max="1192" width="9.33203125" style="57" customWidth="1"/>
    <col min="1193" max="1195" width="10.83203125" style="57"/>
    <col min="1196" max="1200" width="9.33203125" style="57" customWidth="1"/>
    <col min="1201" max="1203" width="10.83203125" style="57"/>
    <col min="1204" max="1206" width="9.33203125" style="57" customWidth="1"/>
    <col min="1207" max="1208" width="10.83203125" style="57"/>
    <col min="1209" max="1209" width="9.33203125" style="57" customWidth="1"/>
    <col min="1210" max="1211" width="10.83203125" style="57"/>
    <col min="1212" max="1212" width="9.33203125" style="57" customWidth="1"/>
    <col min="1213" max="1213" width="10.83203125" style="57"/>
    <col min="1214" max="1214" width="9.33203125" style="57" customWidth="1"/>
    <col min="1215" max="1215" width="10.83203125" style="57"/>
    <col min="1216" max="1217" width="9.33203125" style="57" customWidth="1"/>
    <col min="1218" max="1219" width="10.83203125" style="57"/>
    <col min="1220" max="1221" width="9.33203125" style="57" customWidth="1"/>
    <col min="1222" max="1224" width="10.83203125" style="57"/>
    <col min="1225" max="1225" width="9.33203125" style="57" customWidth="1"/>
    <col min="1226" max="1226" width="10.83203125" style="57"/>
    <col min="1227" max="1232" width="9.33203125" style="57" customWidth="1"/>
    <col min="1233" max="1235" width="10.83203125" style="57"/>
    <col min="1236" max="1237" width="9.33203125" style="57" customWidth="1"/>
    <col min="1238" max="1238" width="10.83203125" style="57"/>
    <col min="1239" max="1240" width="9.33203125" style="57" customWidth="1"/>
    <col min="1241" max="1243" width="10.83203125" style="57"/>
    <col min="1244" max="1244" width="9.33203125" style="57" customWidth="1"/>
    <col min="1245" max="1245" width="10.83203125" style="57"/>
    <col min="1246" max="1247" width="9.33203125" style="57" customWidth="1"/>
    <col min="1248" max="1248" width="10.83203125" style="57"/>
    <col min="1249" max="1249" width="9.33203125" style="57" customWidth="1"/>
    <col min="1250" max="1251" width="10.83203125" style="57"/>
    <col min="1252" max="1253" width="9.33203125" style="57" customWidth="1"/>
    <col min="1254" max="1256" width="10.83203125" style="57"/>
    <col min="1257" max="1257" width="9.33203125" style="57" customWidth="1"/>
    <col min="1258" max="1259" width="10.83203125" style="57"/>
    <col min="1260" max="1262" width="9.33203125" style="57" customWidth="1"/>
    <col min="1263" max="1263" width="10.83203125" style="57"/>
    <col min="1264" max="1264" width="9.33203125" style="57" customWidth="1"/>
    <col min="1265" max="1267" width="10.83203125" style="57"/>
    <col min="1268" max="1269" width="9.33203125" style="57" customWidth="1"/>
    <col min="1270" max="1272" width="10.83203125" style="57"/>
    <col min="1273" max="1273" width="9.33203125" style="57" customWidth="1"/>
    <col min="1274" max="1274" width="10.83203125" style="57"/>
    <col min="1275" max="1280" width="9.33203125" style="57" customWidth="1"/>
    <col min="1281" max="1281" width="10.83203125" style="57"/>
    <col min="1282" max="1282" width="9.33203125" style="57" customWidth="1"/>
    <col min="1283" max="1283" width="10.83203125" style="57"/>
    <col min="1284" max="1284" width="9.33203125" style="57" customWidth="1"/>
    <col min="1285" max="1285" width="10.83203125" style="57"/>
    <col min="1286" max="1289" width="9.33203125" style="57" customWidth="1"/>
    <col min="1290" max="1291" width="10.83203125" style="57"/>
    <col min="1292" max="1296" width="9.33203125" style="57" customWidth="1"/>
    <col min="1297" max="1299" width="10.83203125" style="57"/>
    <col min="1300" max="1300" width="9.33203125" style="57" customWidth="1"/>
    <col min="1301" max="1301" width="10.83203125" style="57"/>
    <col min="1302" max="1302" width="9.33203125" style="57" customWidth="1"/>
    <col min="1303" max="1303" width="10.83203125" style="57"/>
    <col min="1304" max="1305" width="9.33203125" style="57" customWidth="1"/>
    <col min="1306" max="1307" width="10.83203125" style="57"/>
    <col min="1308" max="1309" width="9.33203125" style="57" customWidth="1"/>
    <col min="1310" max="1310" width="10.83203125" style="57"/>
    <col min="1311" max="1312" width="9.33203125" style="57" customWidth="1"/>
    <col min="1313" max="1315" width="10.83203125" style="57"/>
    <col min="1316" max="1316" width="9.33203125" style="57" customWidth="1"/>
    <col min="1317" max="1317" width="10.83203125" style="57"/>
    <col min="1318" max="1319" width="9.33203125" style="57" customWidth="1"/>
    <col min="1320" max="1320" width="10.83203125" style="57"/>
    <col min="1321" max="1322" width="9.33203125" style="57" customWidth="1"/>
    <col min="1323" max="1323" width="10.83203125" style="57"/>
    <col min="1324" max="1325" width="9.33203125" style="57" customWidth="1"/>
    <col min="1326" max="1328" width="10.83203125" style="57"/>
    <col min="1329" max="1329" width="9.33203125" style="57" customWidth="1"/>
    <col min="1330" max="1331" width="10.83203125" style="57"/>
    <col min="1332" max="1333" width="9.33203125" style="57" customWidth="1"/>
    <col min="1334" max="1335" width="10.83203125" style="57"/>
    <col min="1336" max="1337" width="9.33203125" style="57" customWidth="1"/>
    <col min="1338" max="1339" width="10.83203125" style="57"/>
    <col min="1340" max="1340" width="9.33203125" style="57" customWidth="1"/>
    <col min="1341" max="1344" width="10.83203125" style="57"/>
    <col min="1345" max="1345" width="9.33203125" style="57" customWidth="1"/>
    <col min="1346" max="1347" width="10.83203125" style="57"/>
    <col min="1348" max="1350" width="9.33203125" style="57" customWidth="1"/>
    <col min="1351" max="1351" width="10.83203125" style="57"/>
    <col min="1352" max="1352" width="9.33203125" style="57" customWidth="1"/>
    <col min="1353" max="1353" width="10.83203125" style="57"/>
    <col min="1354" max="1354" width="9.33203125" style="57" customWidth="1"/>
    <col min="1355" max="1355" width="10.83203125" style="57"/>
    <col min="1356" max="1356" width="9.33203125" style="57" customWidth="1"/>
    <col min="1357" max="1357" width="10.83203125" style="57"/>
    <col min="1358" max="1359" width="9.33203125" style="57" customWidth="1"/>
    <col min="1360" max="1360" width="10.83203125" style="57"/>
    <col min="1361" max="1361" width="9.33203125" style="57" customWidth="1"/>
    <col min="1362" max="1363" width="10.83203125" style="57"/>
    <col min="1364" max="1364" width="9.33203125" style="57" customWidth="1"/>
    <col min="1365" max="1366" width="10.83203125" style="57"/>
    <col min="1367" max="1369" width="9.33203125" style="57" customWidth="1"/>
    <col min="1370" max="1371" width="10.83203125" style="57"/>
    <col min="1372" max="1372" width="9.33203125" style="57" customWidth="1"/>
    <col min="1373" max="1374" width="10.83203125" style="57"/>
    <col min="1375" max="1375" width="9.33203125" style="57" customWidth="1"/>
    <col min="1376" max="1376" width="10.83203125" style="57"/>
    <col min="1377" max="1377" width="9.33203125" style="57" customWidth="1"/>
    <col min="1378" max="1379" width="10.83203125" style="57"/>
    <col min="1380" max="1380" width="9.33203125" style="57" customWidth="1"/>
    <col min="1381" max="1381" width="10.83203125" style="57"/>
    <col min="1382" max="1382" width="9.33203125" style="57" customWidth="1"/>
    <col min="1383" max="1383" width="10.83203125" style="57"/>
    <col min="1384" max="1385" width="9.33203125" style="57" customWidth="1"/>
    <col min="1386" max="1387" width="10.83203125" style="57"/>
    <col min="1388" max="1390" width="9.33203125" style="57" customWidth="1"/>
    <col min="1391" max="1391" width="10.83203125" style="57"/>
    <col min="1392" max="1392" width="9.33203125" style="57" customWidth="1"/>
    <col min="1393" max="1395" width="10.83203125" style="57"/>
    <col min="1396" max="1398" width="9.33203125" style="57" customWidth="1"/>
    <col min="1399" max="1402" width="10.83203125" style="57"/>
    <col min="1403" max="1404" width="9.33203125" style="57" customWidth="1"/>
    <col min="1405" max="1408" width="10.83203125" style="57"/>
    <col min="1409" max="1409" width="9.33203125" style="57" customWidth="1"/>
    <col min="1410" max="1410" width="10.83203125" style="57"/>
    <col min="1411" max="1412" width="9.33203125" style="57" customWidth="1"/>
    <col min="1413" max="1414" width="10.83203125" style="57"/>
    <col min="1415" max="1416" width="9.33203125" style="57" customWidth="1"/>
    <col min="1417" max="1419" width="10.83203125" style="57"/>
    <col min="1420" max="1422" width="9.33203125" style="57" customWidth="1"/>
    <col min="1423" max="1423" width="10.83203125" style="57"/>
    <col min="1424" max="1424" width="9.33203125" style="57" customWidth="1"/>
    <col min="1425" max="1427" width="10.83203125" style="57"/>
    <col min="1428" max="1429" width="9.33203125" style="57" customWidth="1"/>
    <col min="1430" max="1430" width="10.83203125" style="57"/>
    <col min="1431" max="1432" width="9.33203125" style="57" customWidth="1"/>
    <col min="1433" max="1435" width="10.83203125" style="57"/>
    <col min="1436" max="1436" width="9.33203125" style="57" customWidth="1"/>
    <col min="1437" max="1437" width="10.83203125" style="57"/>
    <col min="1438" max="1439" width="9.33203125" style="57" customWidth="1"/>
    <col min="1440" max="1440" width="10.83203125" style="57"/>
    <col min="1441" max="1441" width="9.33203125" style="57" customWidth="1"/>
    <col min="1442" max="1443" width="10.83203125" style="57"/>
    <col min="1444" max="1445" width="9.33203125" style="57" customWidth="1"/>
    <col min="1446" max="1448" width="10.83203125" style="57"/>
    <col min="1449" max="1449" width="9.33203125" style="57" customWidth="1"/>
    <col min="1450" max="1451" width="10.83203125" style="57"/>
    <col min="1452" max="1452" width="9.33203125" style="57" customWidth="1"/>
    <col min="1453" max="1455" width="10.83203125" style="57"/>
    <col min="1456" max="1457" width="9.33203125" style="57" customWidth="1"/>
    <col min="1458" max="1459" width="10.83203125" style="57"/>
    <col min="1460" max="1461" width="9.33203125" style="57" customWidth="1"/>
    <col min="1462" max="1466" width="10.83203125" style="57"/>
    <col min="1467" max="1469" width="9.33203125" style="57" customWidth="1"/>
    <col min="1470" max="1470" width="10.83203125" style="57"/>
    <col min="1471" max="1471" width="9.33203125" style="57" customWidth="1"/>
    <col min="1472" max="1472" width="10.83203125" style="57"/>
    <col min="1473" max="1476" width="9.33203125" style="57" customWidth="1"/>
    <col min="1477" max="1477" width="10.83203125" style="57"/>
    <col min="1478" max="1479" width="9.33203125" style="57" customWidth="1"/>
    <col min="1480" max="1480" width="10.83203125" style="57"/>
    <col min="1481" max="1486" width="9.33203125" style="57" customWidth="1"/>
    <col min="1487" max="1490" width="10.83203125" style="57"/>
    <col min="1491" max="1492" width="9.33203125" style="57" customWidth="1"/>
    <col min="1493" max="1496" width="10.83203125" style="57"/>
    <col min="1497" max="1497" width="9.33203125" style="57" customWidth="1"/>
    <col min="1498" max="1498" width="10.83203125" style="57"/>
    <col min="1499" max="1502" width="9.33203125" style="57" customWidth="1"/>
    <col min="1503" max="1503" width="10.83203125" style="57"/>
    <col min="1504" max="1505" width="9.33203125" style="57" customWidth="1"/>
    <col min="1506" max="1507" width="10.83203125" style="57"/>
    <col min="1508" max="1508" width="9.33203125" style="57" customWidth="1"/>
    <col min="1509" max="1509" width="10.83203125" style="57"/>
    <col min="1510" max="1511" width="9.33203125" style="57" customWidth="1"/>
    <col min="1512" max="1512" width="10.83203125" style="57"/>
    <col min="1513" max="1513" width="9.33203125" style="57" customWidth="1"/>
    <col min="1514" max="1515" width="10.83203125" style="57"/>
    <col min="1516" max="1516" width="9.33203125" style="57" customWidth="1"/>
    <col min="1517" max="1518" width="10.83203125" style="57"/>
    <col min="1519" max="1521" width="9.33203125" style="57" customWidth="1"/>
    <col min="1522" max="1523" width="10.83203125" style="57"/>
    <col min="1524" max="1526" width="9.33203125" style="57" customWidth="1"/>
    <col min="1527" max="1527" width="10.83203125" style="57"/>
    <col min="1528" max="1528" width="9.33203125" style="57" customWidth="1"/>
    <col min="1529" max="1531" width="10.83203125" style="57"/>
    <col min="1532" max="1533" width="9.33203125" style="57" customWidth="1"/>
    <col min="1534" max="1538" width="10.83203125" style="57"/>
    <col min="1539" max="1541" width="9.33203125" style="57" customWidth="1"/>
    <col min="1542" max="1542" width="10.83203125" style="57"/>
    <col min="1543" max="1543" width="9.33203125" style="57" customWidth="1"/>
    <col min="1544" max="1544" width="10.83203125" style="57"/>
    <col min="1545" max="1548" width="9.33203125" style="57" customWidth="1"/>
    <col min="1549" max="1549" width="10.83203125" style="57"/>
    <col min="1550" max="1551" width="9.33203125" style="57" customWidth="1"/>
    <col min="1552" max="1552" width="10.83203125" style="57"/>
    <col min="1553" max="1558" width="9.33203125" style="57" customWidth="1"/>
    <col min="1559" max="1562" width="10.83203125" style="57"/>
    <col min="1563" max="1564" width="9.33203125" style="57" customWidth="1"/>
    <col min="1565" max="1566" width="10.83203125" style="57"/>
    <col min="1567" max="1567" width="9.33203125" style="57" customWidth="1"/>
    <col min="1568" max="1568" width="10.83203125" style="57"/>
    <col min="1569" max="1569" width="9.33203125" style="57" customWidth="1"/>
    <col min="1570" max="1571" width="10.83203125" style="57"/>
    <col min="1572" max="1572" width="9.33203125" style="57" customWidth="1"/>
    <col min="1573" max="1573" width="10.83203125" style="57"/>
    <col min="1574" max="1574" width="9.33203125" style="57" customWidth="1"/>
    <col min="1575" max="1575" width="10.83203125" style="57"/>
    <col min="1576" max="1577" width="9.33203125" style="57" customWidth="1"/>
    <col min="1578" max="1579" width="10.83203125" style="57"/>
    <col min="1580" max="1580" width="9.33203125" style="57" customWidth="1"/>
    <col min="1581" max="1581" width="10.83203125" style="57"/>
    <col min="1582" max="1583" width="9.33203125" style="57" customWidth="1"/>
    <col min="1584" max="1587" width="10.83203125" style="57"/>
    <col min="1588" max="1589" width="9.33203125" style="57" customWidth="1"/>
    <col min="1590" max="1594" width="10.83203125" style="57"/>
    <col min="1595" max="1596" width="9.33203125" style="57" customWidth="1"/>
    <col min="1597" max="1598" width="10.83203125" style="57"/>
    <col min="1599" max="1601" width="9.33203125" style="57" customWidth="1"/>
    <col min="1602" max="1603" width="10.83203125" style="57"/>
    <col min="1604" max="1604" width="9.33203125" style="57" customWidth="1"/>
    <col min="1605" max="1608" width="10.83203125" style="57"/>
    <col min="1609" max="1609" width="9.33203125" style="57" customWidth="1"/>
    <col min="1610" max="1611" width="10.83203125" style="57"/>
    <col min="1612" max="1612" width="9.33203125" style="57" customWidth="1"/>
    <col min="1613" max="1613" width="10.83203125" style="57"/>
    <col min="1614" max="1614" width="9.33203125" style="57" customWidth="1"/>
    <col min="1615" max="1616" width="10.83203125" style="57"/>
    <col min="1617" max="1617" width="9.33203125" style="57" customWidth="1"/>
    <col min="1618" max="1619" width="10.83203125" style="57"/>
    <col min="1620" max="1621" width="9.33203125" style="57" customWidth="1"/>
    <col min="1622" max="1624" width="10.83203125" style="57"/>
    <col min="1625" max="1625" width="9.33203125" style="57" customWidth="1"/>
    <col min="1626" max="1626" width="10.83203125" style="57"/>
    <col min="1627" max="1628" width="9.33203125" style="57" customWidth="1"/>
    <col min="1629" max="1629" width="10.83203125" style="57"/>
    <col min="1630" max="1633" width="9.33203125" style="57" customWidth="1"/>
    <col min="1634" max="1635" width="10.83203125" style="57"/>
    <col min="1636" max="1640" width="9.33203125" style="57" customWidth="1"/>
    <col min="1641" max="1643" width="10.83203125" style="57"/>
    <col min="1644" max="1648" width="9.33203125" style="57" customWidth="1"/>
    <col min="1649" max="1651" width="10.83203125" style="57"/>
    <col min="1652" max="1654" width="9.33203125" style="57" customWidth="1"/>
    <col min="1655" max="1656" width="10.83203125" style="57"/>
    <col min="1657" max="1657" width="9.33203125" style="57" customWidth="1"/>
    <col min="1658" max="1659" width="10.83203125" style="57"/>
    <col min="1660" max="1660" width="9.33203125" style="57" customWidth="1"/>
    <col min="1661" max="1661" width="10.83203125" style="57"/>
    <col min="1662" max="1662" width="9.33203125" style="57" customWidth="1"/>
    <col min="1663" max="1663" width="10.83203125" style="57"/>
    <col min="1664" max="1665" width="9.33203125" style="57" customWidth="1"/>
    <col min="1666" max="1667" width="10.83203125" style="57"/>
    <col min="1668" max="1669" width="9.33203125" style="57" customWidth="1"/>
    <col min="1670" max="1672" width="10.83203125" style="57"/>
    <col min="1673" max="1673" width="9.33203125" style="57" customWidth="1"/>
    <col min="1674" max="1674" width="10.83203125" style="57"/>
    <col min="1675" max="1680" width="9.33203125" style="57" customWidth="1"/>
    <col min="1681" max="1683" width="10.83203125" style="57"/>
    <col min="1684" max="1685" width="9.33203125" style="57" customWidth="1"/>
    <col min="1686" max="1686" width="10.83203125" style="57"/>
    <col min="1687" max="1688" width="9.33203125" style="57" customWidth="1"/>
    <col min="1689" max="1691" width="10.83203125" style="57"/>
    <col min="1692" max="1692" width="9.33203125" style="57" customWidth="1"/>
    <col min="1693" max="1693" width="10.83203125" style="57"/>
    <col min="1694" max="1695" width="9.33203125" style="57" customWidth="1"/>
    <col min="1696" max="1696" width="10.83203125" style="57"/>
    <col min="1697" max="1697" width="9.33203125" style="57" customWidth="1"/>
    <col min="1698" max="1699" width="10.83203125" style="57"/>
    <col min="1700" max="1701" width="9.33203125" style="57" customWidth="1"/>
    <col min="1702" max="1704" width="10.83203125" style="57"/>
    <col min="1705" max="1705" width="9.33203125" style="57" customWidth="1"/>
    <col min="1706" max="1707" width="10.83203125" style="57"/>
    <col min="1708" max="1710" width="9.33203125" style="57" customWidth="1"/>
    <col min="1711" max="1711" width="10.83203125" style="57"/>
    <col min="1712" max="1712" width="9.33203125" style="57" customWidth="1"/>
    <col min="1713" max="1715" width="10.83203125" style="57"/>
    <col min="1716" max="1717" width="9.33203125" style="57" customWidth="1"/>
    <col min="1718" max="1720" width="10.83203125" style="57"/>
    <col min="1721" max="1721" width="9.33203125" style="57" customWidth="1"/>
    <col min="1722" max="1722" width="10.83203125" style="57"/>
    <col min="1723" max="1726" width="9.33203125" style="57" customWidth="1"/>
    <col min="1727" max="1727" width="10.83203125" style="57"/>
    <col min="1728" max="1728" width="9.33203125" style="57" customWidth="1"/>
    <col min="1729" max="1731" width="10.83203125" style="57"/>
    <col min="1732" max="1732" width="9.33203125" style="57" customWidth="1"/>
    <col min="1733" max="1733" width="10.83203125" style="57"/>
    <col min="1734" max="1735" width="9.33203125" style="57" customWidth="1"/>
    <col min="1736" max="1736" width="10.83203125" style="57"/>
    <col min="1737" max="1737" width="9.33203125" style="57" customWidth="1"/>
    <col min="1738" max="1739" width="10.83203125" style="57"/>
    <col min="1740" max="1740" width="9.33203125" style="57" customWidth="1"/>
    <col min="1741" max="1742" width="10.83203125" style="57"/>
    <col min="1743" max="1745" width="9.33203125" style="57" customWidth="1"/>
    <col min="1746" max="1747" width="10.83203125" style="57"/>
    <col min="1748" max="1748" width="9.33203125" style="57" customWidth="1"/>
    <col min="1749" max="1750" width="10.83203125" style="57"/>
    <col min="1751" max="1751" width="9.33203125" style="57" customWidth="1"/>
    <col min="1752" max="1752" width="10.83203125" style="57"/>
    <col min="1753" max="1753" width="9.33203125" style="57" customWidth="1"/>
    <col min="1754" max="1755" width="10.83203125" style="57"/>
    <col min="1756" max="1756" width="9.33203125" style="57" customWidth="1"/>
    <col min="1757" max="1757" width="10.83203125" style="57"/>
    <col min="1758" max="1758" width="9.33203125" style="57" customWidth="1"/>
    <col min="1759" max="1759" width="10.83203125" style="57"/>
    <col min="1760" max="1761" width="9.33203125" style="57" customWidth="1"/>
    <col min="1762" max="1763" width="10.83203125" style="57"/>
    <col min="1764" max="1766" width="9.33203125" style="57" customWidth="1"/>
    <col min="1767" max="1767" width="10.83203125" style="57"/>
    <col min="1768" max="1768" width="9.33203125" style="57" customWidth="1"/>
    <col min="1769" max="1771" width="10.83203125" style="57"/>
    <col min="1772" max="1773" width="9.33203125" style="57" customWidth="1"/>
    <col min="1774" max="1776" width="10.83203125" style="57"/>
    <col min="1777" max="1777" width="9.33203125" style="57" customWidth="1"/>
    <col min="1778" max="1778" width="10.83203125" style="57"/>
    <col min="1779" max="1780" width="9.33203125" style="57" customWidth="1"/>
    <col min="1781" max="1781" width="10.83203125" style="57"/>
    <col min="1782" max="1786" width="9.33203125" style="57" customWidth="1"/>
    <col min="1787" max="1787" width="10.83203125" style="57"/>
    <col min="1788" max="1792" width="9.33203125" style="57" customWidth="1"/>
    <col min="1793" max="1793" width="10.83203125" style="57"/>
    <col min="1794" max="1794" width="9.33203125" style="57" customWidth="1"/>
    <col min="1795" max="1795" width="10.83203125" style="57"/>
    <col min="1796" max="1796" width="9.33203125" style="57" customWidth="1"/>
    <col min="1797" max="1797" width="10.83203125" style="57"/>
    <col min="1798" max="1799" width="9.33203125" style="57" customWidth="1"/>
    <col min="1800" max="1800" width="10.83203125" style="57"/>
    <col min="1801" max="1802" width="9.33203125" style="57" customWidth="1"/>
    <col min="1803" max="1803" width="10.83203125" style="57"/>
    <col min="1804" max="1805" width="9.33203125" style="57" customWidth="1"/>
    <col min="1806" max="1807" width="10.83203125" style="57"/>
    <col min="1808" max="1808" width="9.33203125" style="57" customWidth="1"/>
    <col min="1809" max="1809" width="10.83203125" style="57"/>
    <col min="1810" max="1810" width="9.33203125" style="57" customWidth="1"/>
    <col min="1811" max="1811" width="10.83203125" style="57"/>
    <col min="1812" max="1812" width="9.33203125" style="57" customWidth="1"/>
    <col min="1813" max="1813" width="10.83203125" style="57"/>
    <col min="1814" max="1814" width="9.33203125" style="57" customWidth="1"/>
    <col min="1815" max="1815" width="10.83203125" style="57"/>
    <col min="1816" max="1817" width="9.33203125" style="57" customWidth="1"/>
    <col min="1818" max="1819" width="10.83203125" style="57"/>
    <col min="1820" max="1821" width="9.33203125" style="57" customWidth="1"/>
    <col min="1822" max="1822" width="10.83203125" style="57"/>
    <col min="1823" max="1824" width="9.33203125" style="57" customWidth="1"/>
    <col min="1825" max="1827" width="10.83203125" style="57"/>
    <col min="1828" max="1828" width="9.33203125" style="57" customWidth="1"/>
    <col min="1829" max="1830" width="10.83203125" style="57"/>
    <col min="1831" max="1832" width="9.33203125" style="57" customWidth="1"/>
    <col min="1833" max="1835" width="10.83203125" style="57"/>
    <col min="1836" max="1836" width="9.33203125" style="57" customWidth="1"/>
    <col min="1837" max="1837" width="10.83203125" style="57"/>
    <col min="1838" max="1839" width="9.33203125" style="57" customWidth="1"/>
    <col min="1840" max="1840" width="10.83203125" style="57"/>
    <col min="1841" max="1841" width="9.33203125" style="57" customWidth="1"/>
    <col min="1842" max="1843" width="10.83203125" style="57"/>
    <col min="1844" max="1844" width="9.33203125" style="57" customWidth="1"/>
    <col min="1845" max="1848" width="10.83203125" style="57"/>
    <col min="1849" max="1849" width="9.33203125" style="57" customWidth="1"/>
    <col min="1850" max="1851" width="10.83203125" style="57"/>
    <col min="1852" max="1853" width="9.33203125" style="57" customWidth="1"/>
    <col min="1854" max="1856" width="10.83203125" style="57"/>
    <col min="1857" max="1857" width="9.33203125" style="57" customWidth="1"/>
    <col min="1858" max="1859" width="10.83203125" style="57"/>
    <col min="1860" max="1862" width="9.33203125" style="57" customWidth="1"/>
    <col min="1863" max="1866" width="10.83203125" style="57"/>
    <col min="1867" max="1868" width="9.33203125" style="57" customWidth="1"/>
    <col min="1869" max="1872" width="10.83203125" style="57"/>
    <col min="1873" max="1873" width="9.33203125" style="57" customWidth="1"/>
    <col min="1874" max="1874" width="10.83203125" style="57"/>
    <col min="1875" max="1876" width="9.33203125" style="57" customWidth="1"/>
    <col min="1877" max="1878" width="10.83203125" style="57"/>
    <col min="1879" max="1879" width="9.33203125" style="57" customWidth="1"/>
    <col min="1880" max="1880" width="10.83203125" style="57"/>
    <col min="1881" max="1881" width="9.33203125" style="57" customWidth="1"/>
    <col min="1882" max="1883" width="10.83203125" style="57"/>
    <col min="1884" max="1884" width="9.33203125" style="57" customWidth="1"/>
    <col min="1885" max="1885" width="10.83203125" style="57"/>
    <col min="1886" max="1886" width="9.33203125" style="57" customWidth="1"/>
    <col min="1887" max="1887" width="10.83203125" style="57"/>
    <col min="1888" max="1889" width="9.33203125" style="57" customWidth="1"/>
    <col min="1890" max="1891" width="10.83203125" style="57"/>
    <col min="1892" max="1892" width="9.33203125" style="57" customWidth="1"/>
    <col min="1893" max="1893" width="10.83203125" style="57"/>
    <col min="1894" max="1895" width="9.33203125" style="57" customWidth="1"/>
    <col min="1896" max="1899" width="10.83203125" style="57"/>
    <col min="1900" max="1901" width="9.33203125" style="57" customWidth="1"/>
    <col min="1902" max="1906" width="10.83203125" style="57"/>
    <col min="1907" max="1909" width="9.33203125" style="57" customWidth="1"/>
    <col min="1910" max="1910" width="10.83203125" style="57"/>
    <col min="1911" max="1911" width="9.33203125" style="57" customWidth="1"/>
    <col min="1912" max="1912" width="10.83203125" style="57"/>
    <col min="1913" max="1916" width="9.33203125" style="57" customWidth="1"/>
    <col min="1917" max="1917" width="10.83203125" style="57"/>
    <col min="1918" max="1919" width="9.33203125" style="57" customWidth="1"/>
    <col min="1920" max="1920" width="10.83203125" style="57"/>
    <col min="1921" max="1926" width="9.33203125" style="57" customWidth="1"/>
    <col min="1927" max="1930" width="10.83203125" style="57"/>
    <col min="1931" max="1932" width="9.33203125" style="57" customWidth="1"/>
    <col min="1933" max="1934" width="10.83203125" style="57"/>
    <col min="1935" max="1936" width="9.33203125" style="57" customWidth="1"/>
    <col min="1937" max="1939" width="10.83203125" style="57"/>
    <col min="1940" max="1942" width="9.33203125" style="57" customWidth="1"/>
    <col min="1943" max="1943" width="10.83203125" style="57"/>
    <col min="1944" max="1944" width="9.33203125" style="57" customWidth="1"/>
    <col min="1945" max="1947" width="10.83203125" style="57"/>
    <col min="1948" max="1949" width="9.33203125" style="57" customWidth="1"/>
    <col min="1950" max="1950" width="10.83203125" style="57"/>
    <col min="1951" max="1952" width="9.33203125" style="57" customWidth="1"/>
    <col min="1953" max="1955" width="10.83203125" style="57"/>
    <col min="1956" max="1956" width="9.33203125" style="57" customWidth="1"/>
    <col min="1957" max="1957" width="10.83203125" style="57"/>
    <col min="1958" max="1959" width="9.33203125" style="57" customWidth="1"/>
    <col min="1960" max="1960" width="10.83203125" style="57"/>
    <col min="1961" max="1961" width="9.33203125" style="57" customWidth="1"/>
    <col min="1962" max="1963" width="10.83203125" style="57"/>
    <col min="1964" max="1965" width="9.33203125" style="57" customWidth="1"/>
    <col min="1966" max="1968" width="10.83203125" style="57"/>
    <col min="1969" max="1969" width="9.33203125" style="57" customWidth="1"/>
    <col min="1970" max="1971" width="10.83203125" style="57"/>
    <col min="1972" max="1972" width="9.33203125" style="57" customWidth="1"/>
    <col min="1973" max="1975" width="10.83203125" style="57"/>
    <col min="1976" max="1977" width="9.33203125" style="57" customWidth="1"/>
    <col min="1978" max="1979" width="10.83203125" style="57"/>
    <col min="1980" max="1981" width="9.33203125" style="57" customWidth="1"/>
    <col min="1982" max="1986" width="10.83203125" style="57"/>
    <col min="1987" max="1992" width="9.33203125" style="57" customWidth="1"/>
    <col min="1993" max="1994" width="10.83203125" style="57"/>
    <col min="1995" max="2000" width="9.33203125" style="57" customWidth="1"/>
    <col min="2001" max="2002" width="10.83203125" style="57"/>
    <col min="2003" max="2005" width="9.33203125" style="57" customWidth="1"/>
    <col min="2006" max="2008" width="10.83203125" style="57"/>
    <col min="2009" max="2009" width="9.33203125" style="57" customWidth="1"/>
    <col min="2010" max="2010" width="10.83203125" style="57"/>
    <col min="2011" max="2013" width="9.33203125" style="57" customWidth="1"/>
    <col min="2014" max="2014" width="10.83203125" style="57"/>
    <col min="2015" max="2016" width="9.33203125" style="57" customWidth="1"/>
    <col min="2017" max="2018" width="10.83203125" style="57"/>
    <col min="2019" max="2024" width="9.33203125" style="57" customWidth="1"/>
    <col min="2025" max="2026" width="10.83203125" style="57"/>
    <col min="2027" max="2030" width="9.33203125" style="57" customWidth="1"/>
    <col min="2031" max="2034" width="10.83203125" style="57"/>
    <col min="2035" max="2036" width="9.33203125" style="57" customWidth="1"/>
    <col min="2037" max="2040" width="10.83203125" style="57"/>
    <col min="2041" max="2041" width="9.33203125" style="57" customWidth="1"/>
    <col min="2042" max="2042" width="10.83203125" style="57"/>
    <col min="2043" max="2044" width="9.33203125" style="57" customWidth="1"/>
    <col min="2045" max="2046" width="10.83203125" style="57"/>
    <col min="2047" max="2048" width="9.33203125" style="57" customWidth="1"/>
    <col min="2049" max="2051" width="10.83203125" style="57"/>
    <col min="2052" max="2054" width="9.33203125" style="57" customWidth="1"/>
    <col min="2055" max="2055" width="10.83203125" style="57"/>
    <col min="2056" max="2056" width="9.33203125" style="57" customWidth="1"/>
    <col min="2057" max="2059" width="10.83203125" style="57"/>
    <col min="2060" max="2061" width="9.33203125" style="57" customWidth="1"/>
    <col min="2062" max="2062" width="10.83203125" style="57"/>
    <col min="2063" max="2064" width="9.33203125" style="57" customWidth="1"/>
    <col min="2065" max="2067" width="10.83203125" style="57"/>
    <col min="2068" max="2068" width="9.33203125" style="57" customWidth="1"/>
    <col min="2069" max="2069" width="10.83203125" style="57"/>
    <col min="2070" max="2071" width="9.33203125" style="57" customWidth="1"/>
    <col min="2072" max="2072" width="10.83203125" style="57"/>
    <col min="2073" max="2073" width="9.33203125" style="57" customWidth="1"/>
    <col min="2074" max="2075" width="10.83203125" style="57"/>
    <col min="2076" max="2077" width="9.33203125" style="57" customWidth="1"/>
    <col min="2078" max="2080" width="10.83203125" style="57"/>
    <col min="2081" max="2081" width="9.33203125" style="57" customWidth="1"/>
    <col min="2082" max="2083" width="10.83203125" style="57"/>
    <col min="2084" max="2084" width="9.33203125" style="57" customWidth="1"/>
    <col min="2085" max="2087" width="10.83203125" style="57"/>
    <col min="2088" max="2089" width="9.33203125" style="57" customWidth="1"/>
    <col min="2090" max="2091" width="10.83203125" style="57"/>
    <col min="2092" max="2093" width="9.33203125" style="57" customWidth="1"/>
    <col min="2094" max="2098" width="10.83203125" style="57"/>
    <col min="2099" max="2101" width="9.33203125" style="57" customWidth="1"/>
    <col min="2102" max="2102" width="10.83203125" style="57"/>
    <col min="2103" max="2103" width="9.33203125" style="57" customWidth="1"/>
    <col min="2104" max="2104" width="10.83203125" style="57"/>
    <col min="2105" max="2108" width="9.33203125" style="57" customWidth="1"/>
    <col min="2109" max="2109" width="10.83203125" style="57"/>
    <col min="2110" max="2111" width="9.33203125" style="57" customWidth="1"/>
    <col min="2112" max="2112" width="10.83203125" style="57"/>
    <col min="2113" max="2118" width="9.33203125" style="57" customWidth="1"/>
    <col min="2119" max="2122" width="10.83203125" style="57"/>
    <col min="2123" max="2124" width="9.33203125" style="57" customWidth="1"/>
    <col min="2125" max="2126" width="10.83203125" style="57"/>
    <col min="2127" max="2127" width="9.33203125" style="57" customWidth="1"/>
    <col min="2128" max="2128" width="10.83203125" style="57"/>
    <col min="2129" max="2129" width="9.33203125" style="57" customWidth="1"/>
    <col min="2130" max="2131" width="10.83203125" style="57"/>
    <col min="2132" max="2132" width="9.33203125" style="57" customWidth="1"/>
    <col min="2133" max="2133" width="10.83203125" style="57"/>
    <col min="2134" max="2134" width="9.33203125" style="57" customWidth="1"/>
    <col min="2135" max="2135" width="10.83203125" style="57"/>
    <col min="2136" max="2137" width="9.33203125" style="57" customWidth="1"/>
    <col min="2138" max="2139" width="10.83203125" style="57"/>
    <col min="2140" max="2140" width="9.33203125" style="57" customWidth="1"/>
    <col min="2141" max="2141" width="10.83203125" style="57"/>
    <col min="2142" max="2143" width="9.33203125" style="57" customWidth="1"/>
    <col min="2144" max="2147" width="10.83203125" style="57"/>
    <col min="2148" max="2149" width="9.33203125" style="57" customWidth="1"/>
    <col min="2150" max="2154" width="10.83203125" style="57"/>
    <col min="2155" max="2156" width="9.33203125" style="57" customWidth="1"/>
    <col min="2157" max="2158" width="10.83203125" style="57"/>
    <col min="2159" max="2161" width="9.33203125" style="57" customWidth="1"/>
    <col min="2162" max="2163" width="10.83203125" style="57"/>
    <col min="2164" max="2164" width="9.33203125" style="57" customWidth="1"/>
    <col min="2165" max="2168" width="10.83203125" style="57"/>
    <col min="2169" max="2169" width="9.33203125" style="57" customWidth="1"/>
    <col min="2170" max="2171" width="10.83203125" style="57"/>
    <col min="2172" max="2172" width="9.33203125" style="57" customWidth="1"/>
    <col min="2173" max="2173" width="10.83203125" style="57"/>
    <col min="2174" max="2174" width="9.33203125" style="57" customWidth="1"/>
    <col min="2175" max="2176" width="10.83203125" style="57"/>
    <col min="2177" max="2177" width="9.33203125" style="57" customWidth="1"/>
    <col min="2178" max="2179" width="10.83203125" style="57"/>
    <col min="2180" max="2181" width="9.33203125" style="57" customWidth="1"/>
    <col min="2182" max="2184" width="10.83203125" style="57"/>
    <col min="2185" max="2185" width="9.33203125" style="57" customWidth="1"/>
    <col min="2186" max="2186" width="10.83203125" style="57"/>
    <col min="2187" max="2188" width="9.33203125" style="57" customWidth="1"/>
    <col min="2189" max="2189" width="10.83203125" style="57"/>
    <col min="2190" max="2193" width="9.33203125" style="57" customWidth="1"/>
    <col min="2194" max="2195" width="10.83203125" style="57"/>
    <col min="2196" max="2200" width="9.33203125" style="57" customWidth="1"/>
    <col min="2201" max="2203" width="10.83203125" style="57"/>
    <col min="2204" max="2208" width="9.33203125" style="57" customWidth="1"/>
    <col min="2209" max="2211" width="10.83203125" style="57"/>
    <col min="2212" max="2214" width="9.33203125" style="57" customWidth="1"/>
    <col min="2215" max="2216" width="10.83203125" style="57"/>
    <col min="2217" max="2217" width="9.33203125" style="57" customWidth="1"/>
    <col min="2218" max="2219" width="10.83203125" style="57"/>
    <col min="2220" max="2220" width="9.33203125" style="57" customWidth="1"/>
    <col min="2221" max="2221" width="10.83203125" style="57"/>
    <col min="2222" max="2222" width="9.33203125" style="57" customWidth="1"/>
    <col min="2223" max="2223" width="10.83203125" style="57"/>
    <col min="2224" max="2225" width="9.33203125" style="57" customWidth="1"/>
    <col min="2226" max="2227" width="10.83203125" style="57"/>
    <col min="2228" max="2229" width="9.33203125" style="57" customWidth="1"/>
    <col min="2230" max="2232" width="10.83203125" style="57"/>
    <col min="2233" max="2233" width="9.33203125" style="57" customWidth="1"/>
    <col min="2234" max="2234" width="10.83203125" style="57"/>
    <col min="2235" max="2240" width="9.33203125" style="57" customWidth="1"/>
    <col min="2241" max="2243" width="10.83203125" style="57"/>
    <col min="2244" max="2245" width="9.33203125" style="57" customWidth="1"/>
    <col min="2246" max="2246" width="10.83203125" style="57"/>
    <col min="2247" max="2248" width="9.33203125" style="57" customWidth="1"/>
    <col min="2249" max="2251" width="10.83203125" style="57"/>
    <col min="2252" max="2252" width="9.33203125" style="57" customWidth="1"/>
    <col min="2253" max="2253" width="10.83203125" style="57"/>
    <col min="2254" max="2255" width="9.33203125" style="57" customWidth="1"/>
    <col min="2256" max="2256" width="10.83203125" style="57"/>
    <col min="2257" max="2257" width="9.33203125" style="57" customWidth="1"/>
    <col min="2258" max="2259" width="10.83203125" style="57"/>
    <col min="2260" max="2261" width="9.33203125" style="57" customWidth="1"/>
    <col min="2262" max="2264" width="10.83203125" style="57"/>
    <col min="2265" max="2265" width="9.33203125" style="57" customWidth="1"/>
    <col min="2266" max="2267" width="10.83203125" style="57"/>
    <col min="2268" max="2270" width="9.33203125" style="57" customWidth="1"/>
    <col min="2271" max="2271" width="10.83203125" style="57"/>
    <col min="2272" max="2272" width="9.33203125" style="57" customWidth="1"/>
    <col min="2273" max="2275" width="10.83203125" style="57"/>
    <col min="2276" max="2277" width="9.33203125" style="57" customWidth="1"/>
    <col min="2278" max="2280" width="10.83203125" style="57"/>
    <col min="2281" max="2281" width="9.33203125" style="57" customWidth="1"/>
    <col min="2282" max="2282" width="10.83203125" style="57"/>
    <col min="2283" max="2286" width="9.33203125" style="57" customWidth="1"/>
    <col min="2287" max="2287" width="10.83203125" style="57"/>
    <col min="2288" max="2288" width="9.33203125" style="57" customWidth="1"/>
    <col min="2289" max="2291" width="10.83203125" style="57"/>
    <col min="2292" max="2292" width="9.33203125" style="57" customWidth="1"/>
    <col min="2293" max="2293" width="10.83203125" style="57"/>
    <col min="2294" max="2295" width="9.33203125" style="57" customWidth="1"/>
    <col min="2296" max="2296" width="10.83203125" style="57"/>
    <col min="2297" max="2297" width="9.33203125" style="57" customWidth="1"/>
    <col min="2298" max="2299" width="10.83203125" style="57"/>
    <col min="2300" max="2300" width="9.33203125" style="57" customWidth="1"/>
    <col min="2301" max="2302" width="10.83203125" style="57"/>
    <col min="2303" max="2305" width="9.33203125" style="57" customWidth="1"/>
    <col min="2306" max="2307" width="10.83203125" style="57"/>
    <col min="2308" max="2308" width="9.33203125" style="57" customWidth="1"/>
    <col min="2309" max="2310" width="10.83203125" style="57"/>
    <col min="2311" max="2311" width="9.33203125" style="57" customWidth="1"/>
    <col min="2312" max="2312" width="10.83203125" style="57"/>
    <col min="2313" max="2313" width="9.33203125" style="57" customWidth="1"/>
    <col min="2314" max="2315" width="10.83203125" style="57"/>
    <col min="2316" max="2316" width="9.33203125" style="57" customWidth="1"/>
    <col min="2317" max="2317" width="10.83203125" style="57"/>
    <col min="2318" max="2318" width="9.33203125" style="57" customWidth="1"/>
    <col min="2319" max="2319" width="10.83203125" style="57"/>
    <col min="2320" max="2321" width="9.33203125" style="57" customWidth="1"/>
    <col min="2322" max="2323" width="10.83203125" style="57"/>
    <col min="2324" max="2326" width="9.33203125" style="57" customWidth="1"/>
    <col min="2327" max="2327" width="10.83203125" style="57"/>
    <col min="2328" max="2328" width="9.33203125" style="57" customWidth="1"/>
    <col min="2329" max="2331" width="10.83203125" style="57"/>
    <col min="2332" max="2333" width="9.33203125" style="57" customWidth="1"/>
    <col min="2334" max="2336" width="10.83203125" style="57"/>
    <col min="2337" max="2337" width="9.33203125" style="57" customWidth="1"/>
    <col min="2338" max="2338" width="10.83203125" style="57"/>
    <col min="2339" max="2342" width="9.33203125" style="57" customWidth="1"/>
    <col min="2343" max="2343" width="10.83203125" style="57"/>
    <col min="2344" max="2344" width="9.33203125" style="57" customWidth="1"/>
    <col min="2345" max="2347" width="10.83203125" style="57"/>
    <col min="2348" max="2348" width="9.33203125" style="57" customWidth="1"/>
    <col min="2349" max="2349" width="10.83203125" style="57"/>
    <col min="2350" max="2351" width="9.33203125" style="57" customWidth="1"/>
    <col min="2352" max="2355" width="10.83203125" style="57"/>
    <col min="2356" max="2360" width="9.33203125" style="57" customWidth="1"/>
    <col min="2361" max="2363" width="10.83203125" style="57"/>
    <col min="2364" max="2364" width="9.33203125" style="57" customWidth="1"/>
    <col min="2365" max="2365" width="10.83203125" style="57"/>
    <col min="2366" max="2366" width="9.33203125" style="57" customWidth="1"/>
    <col min="2367" max="2367" width="10.83203125" style="57"/>
    <col min="2368" max="2369" width="9.33203125" style="57" customWidth="1"/>
    <col min="2370" max="2371" width="10.83203125" style="57"/>
    <col min="2372" max="2374" width="9.33203125" style="57" customWidth="1"/>
    <col min="2375" max="2378" width="10.83203125" style="57"/>
    <col min="2379" max="2380" width="9.33203125" style="57" customWidth="1"/>
    <col min="2381" max="2384" width="10.83203125" style="57"/>
    <col min="2385" max="2385" width="9.33203125" style="57" customWidth="1"/>
    <col min="2386" max="2386" width="10.83203125" style="57"/>
    <col min="2387" max="2388" width="9.33203125" style="57" customWidth="1"/>
    <col min="2389" max="2390" width="10.83203125" style="57"/>
    <col min="2391" max="2391" width="9.33203125" style="57" customWidth="1"/>
    <col min="2392" max="2392" width="10.83203125" style="57"/>
    <col min="2393" max="2393" width="9.33203125" style="57" customWidth="1"/>
    <col min="2394" max="2395" width="10.83203125" style="57"/>
    <col min="2396" max="2396" width="9.33203125" style="57" customWidth="1"/>
    <col min="2397" max="2397" width="10.83203125" style="57"/>
    <col min="2398" max="2398" width="9.33203125" style="57" customWidth="1"/>
    <col min="2399" max="2399" width="10.83203125" style="57"/>
    <col min="2400" max="2401" width="9.33203125" style="57" customWidth="1"/>
    <col min="2402" max="2403" width="10.83203125" style="57"/>
    <col min="2404" max="2404" width="9.33203125" style="57" customWidth="1"/>
    <col min="2405" max="2405" width="10.83203125" style="57"/>
    <col min="2406" max="2407" width="9.33203125" style="57" customWidth="1"/>
    <col min="2408" max="2411" width="10.83203125" style="57"/>
    <col min="2412" max="2413" width="9.33203125" style="57" customWidth="1"/>
    <col min="2414" max="2418" width="10.83203125" style="57"/>
    <col min="2419" max="2421" width="9.33203125" style="57" customWidth="1"/>
    <col min="2422" max="2422" width="10.83203125" style="57"/>
    <col min="2423" max="2423" width="9.33203125" style="57" customWidth="1"/>
    <col min="2424" max="2424" width="10.83203125" style="57"/>
    <col min="2425" max="2428" width="9.33203125" style="57" customWidth="1"/>
    <col min="2429" max="2429" width="10.83203125" style="57"/>
    <col min="2430" max="2431" width="9.33203125" style="57" customWidth="1"/>
    <col min="2432" max="2432" width="10.83203125" style="57"/>
    <col min="2433" max="2438" width="9.33203125" style="57" customWidth="1"/>
    <col min="2439" max="2442" width="10.83203125" style="57"/>
    <col min="2443" max="2444" width="9.33203125" style="57" customWidth="1"/>
    <col min="2445" max="2446" width="10.83203125" style="57"/>
    <col min="2447" max="2448" width="9.33203125" style="57" customWidth="1"/>
    <col min="2449" max="2451" width="10.83203125" style="57"/>
    <col min="2452" max="2454" width="9.33203125" style="57" customWidth="1"/>
    <col min="2455" max="2455" width="10.83203125" style="57"/>
    <col min="2456" max="2456" width="9.33203125" style="57" customWidth="1"/>
    <col min="2457" max="2459" width="10.83203125" style="57"/>
    <col min="2460" max="2461" width="9.33203125" style="57" customWidth="1"/>
    <col min="2462" max="2462" width="10.83203125" style="57"/>
    <col min="2463" max="2464" width="9.33203125" style="57" customWidth="1"/>
    <col min="2465" max="2467" width="10.83203125" style="57"/>
    <col min="2468" max="2468" width="9.33203125" style="57" customWidth="1"/>
    <col min="2469" max="2469" width="10.83203125" style="57"/>
    <col min="2470" max="2471" width="9.33203125" style="57" customWidth="1"/>
    <col min="2472" max="2472" width="10.83203125" style="57"/>
    <col min="2473" max="2473" width="9.33203125" style="57" customWidth="1"/>
    <col min="2474" max="2475" width="10.83203125" style="57"/>
    <col min="2476" max="2477" width="9.33203125" style="57" customWidth="1"/>
    <col min="2478" max="2480" width="10.83203125" style="57"/>
    <col min="2481" max="2481" width="9.33203125" style="57" customWidth="1"/>
    <col min="2482" max="2483" width="10.83203125" style="57"/>
    <col min="2484" max="2484" width="9.33203125" style="57" customWidth="1"/>
    <col min="2485" max="2487" width="10.83203125" style="57"/>
    <col min="2488" max="2489" width="9.33203125" style="57" customWidth="1"/>
    <col min="2490" max="2491" width="10.83203125" style="57"/>
    <col min="2492" max="2493" width="9.33203125" style="57" customWidth="1"/>
    <col min="2494" max="2498" width="10.83203125" style="57"/>
    <col min="2499" max="2500" width="9.33203125" style="57" customWidth="1"/>
    <col min="2501" max="2502" width="10.83203125" style="57"/>
    <col min="2503" max="2505" width="9.33203125" style="57" customWidth="1"/>
    <col min="2506" max="2507" width="10.83203125" style="57"/>
    <col min="2508" max="2508" width="9.33203125" style="57" customWidth="1"/>
    <col min="2509" max="2512" width="10.83203125" style="57"/>
    <col min="2513" max="2513" width="9.33203125" style="57" customWidth="1"/>
    <col min="2514" max="2515" width="10.83203125" style="57"/>
    <col min="2516" max="2516" width="9.33203125" style="57" customWidth="1"/>
    <col min="2517" max="2517" width="10.83203125" style="57"/>
    <col min="2518" max="2518" width="9.33203125" style="57" customWidth="1"/>
    <col min="2519" max="2520" width="10.83203125" style="57"/>
    <col min="2521" max="2521" width="9.33203125" style="57" customWidth="1"/>
    <col min="2522" max="2523" width="10.83203125" style="57"/>
    <col min="2524" max="2525" width="9.33203125" style="57" customWidth="1"/>
    <col min="2526" max="2528" width="10.83203125" style="57"/>
    <col min="2529" max="2529" width="9.33203125" style="57" customWidth="1"/>
    <col min="2530" max="2530" width="10.83203125" style="57"/>
    <col min="2531" max="2532" width="9.33203125" style="57" customWidth="1"/>
    <col min="2533" max="2533" width="10.83203125" style="57"/>
    <col min="2534" max="2537" width="9.33203125" style="57" customWidth="1"/>
    <col min="2538" max="2539" width="10.83203125" style="57"/>
    <col min="2540" max="2544" width="9.33203125" style="57" customWidth="1"/>
    <col min="2545" max="2547" width="10.83203125" style="57"/>
    <col min="2548" max="2552" width="9.33203125" style="57" customWidth="1"/>
    <col min="2553" max="2555" width="10.83203125" style="57"/>
    <col min="2556" max="2558" width="9.33203125" style="57" customWidth="1"/>
    <col min="2559" max="2560" width="10.83203125" style="57"/>
    <col min="2561" max="2561" width="9.33203125" style="57" customWidth="1"/>
    <col min="2562" max="2563" width="10.83203125" style="57"/>
    <col min="2564" max="2564" width="9.33203125" style="57" customWidth="1"/>
    <col min="2565" max="2565" width="10.83203125" style="57"/>
    <col min="2566" max="2566" width="9.33203125" style="57" customWidth="1"/>
    <col min="2567" max="2567" width="10.83203125" style="57"/>
    <col min="2568" max="2569" width="9.33203125" style="57" customWidth="1"/>
    <col min="2570" max="2571" width="10.83203125" style="57"/>
    <col min="2572" max="2573" width="9.33203125" style="57" customWidth="1"/>
    <col min="2574" max="2576" width="10.83203125" style="57"/>
    <col min="2577" max="2577" width="9.33203125" style="57" customWidth="1"/>
    <col min="2578" max="2578" width="10.83203125" style="57"/>
    <col min="2579" max="2584" width="9.33203125" style="57" customWidth="1"/>
    <col min="2585" max="2587" width="10.83203125" style="57"/>
    <col min="2588" max="2589" width="9.33203125" style="57" customWidth="1"/>
    <col min="2590" max="2590" width="10.83203125" style="57"/>
    <col min="2591" max="2592" width="9.33203125" style="57" customWidth="1"/>
    <col min="2593" max="2595" width="10.83203125" style="57"/>
    <col min="2596" max="2596" width="9.33203125" style="57" customWidth="1"/>
    <col min="2597" max="2597" width="10.83203125" style="57"/>
    <col min="2598" max="2599" width="9.33203125" style="57" customWidth="1"/>
    <col min="2600" max="2600" width="10.83203125" style="57"/>
    <col min="2601" max="2601" width="9.33203125" style="57" customWidth="1"/>
    <col min="2602" max="2603" width="10.83203125" style="57"/>
    <col min="2604" max="2605" width="9.33203125" style="57" customWidth="1"/>
    <col min="2606" max="2608" width="10.83203125" style="57"/>
    <col min="2609" max="2609" width="9.33203125" style="57" customWidth="1"/>
    <col min="2610" max="2611" width="10.83203125" style="57"/>
    <col min="2612" max="2614" width="9.33203125" style="57" customWidth="1"/>
    <col min="2615" max="2615" width="10.83203125" style="57"/>
    <col min="2616" max="2616" width="9.33203125" style="57" customWidth="1"/>
    <col min="2617" max="2619" width="10.83203125" style="57"/>
    <col min="2620" max="2621" width="9.33203125" style="57" customWidth="1"/>
    <col min="2622" max="2624" width="10.83203125" style="57"/>
    <col min="2625" max="2625" width="9.33203125" style="57" customWidth="1"/>
    <col min="2626" max="2626" width="10.83203125" style="57"/>
    <col min="2627" max="2632" width="9.33203125" style="57" customWidth="1"/>
    <col min="2633" max="2633" width="10.83203125" style="57"/>
    <col min="2634" max="2634" width="9.33203125" style="57" customWidth="1"/>
    <col min="2635" max="2635" width="10.83203125" style="57"/>
    <col min="2636" max="2636" width="9.33203125" style="57" customWidth="1"/>
    <col min="2637" max="2637" width="10.83203125" style="57"/>
    <col min="2638" max="2641" width="9.33203125" style="57" customWidth="1"/>
    <col min="2642" max="2643" width="10.83203125" style="57"/>
    <col min="2644" max="2644" width="9.33203125" style="57" customWidth="1"/>
    <col min="2645" max="2647" width="10.83203125" style="57"/>
    <col min="2648" max="2649" width="9.33203125" style="57" customWidth="1"/>
    <col min="2650" max="2651" width="10.83203125" style="57"/>
    <col min="2652" max="2652" width="9.33203125" style="57" customWidth="1"/>
    <col min="2653" max="2653" width="10.83203125" style="57"/>
    <col min="2654" max="2654" width="9.33203125" style="57" customWidth="1"/>
    <col min="2655" max="2655" width="10.83203125" style="57"/>
    <col min="2656" max="2657" width="9.33203125" style="57" customWidth="1"/>
    <col min="2658" max="2659" width="10.83203125" style="57"/>
    <col min="2660" max="2661" width="9.33203125" style="57" customWidth="1"/>
    <col min="2662" max="2663" width="10.83203125" style="57"/>
    <col min="2664" max="2666" width="9.33203125" style="57" customWidth="1"/>
    <col min="2667" max="2667" width="10.83203125" style="57"/>
    <col min="2668" max="2668" width="9.33203125" style="57" customWidth="1"/>
    <col min="2669" max="2672" width="10.83203125" style="57"/>
    <col min="2673" max="2673" width="9.33203125" style="57" customWidth="1"/>
    <col min="2674" max="2675" width="10.83203125" style="57"/>
    <col min="2676" max="2677" width="9.33203125" style="57" customWidth="1"/>
    <col min="2678" max="2678" width="10.83203125" style="57"/>
    <col min="2679" max="2680" width="9.33203125" style="57" customWidth="1"/>
    <col min="2681" max="2683" width="10.83203125" style="57"/>
    <col min="2684" max="2684" width="9.33203125" style="57" customWidth="1"/>
    <col min="2685" max="2685" width="10.83203125" style="57"/>
    <col min="2686" max="2686" width="9.33203125" style="57" customWidth="1"/>
    <col min="2687" max="2688" width="10.83203125" style="57"/>
    <col min="2689" max="2689" width="9.33203125" style="57" customWidth="1"/>
    <col min="2690" max="2691" width="10.83203125" style="57"/>
    <col min="2692" max="2692" width="9.33203125" style="57" customWidth="1"/>
    <col min="2693" max="2693" width="10.83203125" style="57"/>
    <col min="2694" max="2697" width="9.33203125" style="57" customWidth="1"/>
    <col min="2698" max="2699" width="10.83203125" style="57"/>
    <col min="2700" max="2702" width="9.33203125" style="57" customWidth="1"/>
    <col min="2703" max="2703" width="10.83203125" style="57"/>
    <col min="2704" max="2704" width="9.33203125" style="57" customWidth="1"/>
    <col min="2705" max="2707" width="10.83203125" style="57"/>
    <col min="2708" max="2710" width="9.33203125" style="57" customWidth="1"/>
    <col min="2711" max="2711" width="10.83203125" style="57"/>
    <col min="2712" max="2712" width="9.33203125" style="57" customWidth="1"/>
    <col min="2713" max="2713" width="10.83203125" style="57"/>
    <col min="2714" max="2714" width="9.33203125" style="57" customWidth="1"/>
    <col min="2715" max="2715" width="10.83203125" style="57"/>
    <col min="2716" max="2716" width="9.33203125" style="57" customWidth="1"/>
    <col min="2717" max="2717" width="10.83203125" style="57"/>
    <col min="2718" max="2719" width="9.33203125" style="57" customWidth="1"/>
    <col min="2720" max="2720" width="10.83203125" style="57"/>
    <col min="2721" max="2721" width="9.33203125" style="57" customWidth="1"/>
    <col min="2722" max="2723" width="10.83203125" style="57"/>
    <col min="2724" max="2724" width="9.33203125" style="57" customWidth="1"/>
    <col min="2725" max="2726" width="10.83203125" style="57"/>
    <col min="2727" max="2729" width="9.33203125" style="57" customWidth="1"/>
    <col min="2730" max="2731" width="10.83203125" style="57"/>
    <col min="2732" max="2732" width="9.33203125" style="57" customWidth="1"/>
    <col min="2733" max="2734" width="10.83203125" style="57"/>
    <col min="2735" max="2735" width="9.33203125" style="57" customWidth="1"/>
    <col min="2736" max="2736" width="10.83203125" style="57"/>
    <col min="2737" max="2737" width="9.33203125" style="57" customWidth="1"/>
    <col min="2738" max="2739" width="10.83203125" style="57"/>
    <col min="2740" max="2740" width="9.33203125" style="57" customWidth="1"/>
    <col min="2741" max="2741" width="10.83203125" style="57"/>
    <col min="2742" max="2742" width="9.33203125" style="57" customWidth="1"/>
    <col min="2743" max="2743" width="10.83203125" style="57"/>
    <col min="2744" max="2745" width="9.33203125" style="57" customWidth="1"/>
    <col min="2746" max="2747" width="10.83203125" style="57"/>
    <col min="2748" max="2750" width="9.33203125" style="57" customWidth="1"/>
    <col min="2751" max="2751" width="10.83203125" style="57"/>
    <col min="2752" max="2752" width="9.33203125" style="57" customWidth="1"/>
    <col min="2753" max="2755" width="10.83203125" style="57"/>
    <col min="2756" max="2758" width="9.33203125" style="57" customWidth="1"/>
    <col min="2759" max="2762" width="10.83203125" style="57"/>
    <col min="2763" max="2764" width="9.33203125" style="57" customWidth="1"/>
    <col min="2765" max="2768" width="10.83203125" style="57"/>
    <col min="2769" max="2769" width="9.33203125" style="57" customWidth="1"/>
    <col min="2770" max="2770" width="10.83203125" style="57"/>
    <col min="2771" max="2772" width="9.33203125" style="57" customWidth="1"/>
    <col min="2773" max="2774" width="10.83203125" style="57"/>
    <col min="2775" max="2776" width="9.33203125" style="57" customWidth="1"/>
    <col min="2777" max="2779" width="10.83203125" style="57"/>
    <col min="2780" max="2782" width="9.33203125" style="57" customWidth="1"/>
    <col min="2783" max="2783" width="10.83203125" style="57"/>
    <col min="2784" max="2784" width="9.33203125" style="57" customWidth="1"/>
    <col min="2785" max="2787" width="10.83203125" style="57"/>
    <col min="2788" max="2789" width="9.33203125" style="57" customWidth="1"/>
    <col min="2790" max="2790" width="10.83203125" style="57"/>
    <col min="2791" max="2792" width="9.33203125" style="57" customWidth="1"/>
    <col min="2793" max="2795" width="10.83203125" style="57"/>
    <col min="2796" max="2796" width="9.33203125" style="57" customWidth="1"/>
    <col min="2797" max="2797" width="10.83203125" style="57"/>
    <col min="2798" max="2799" width="9.33203125" style="57" customWidth="1"/>
    <col min="2800" max="2800" width="10.83203125" style="57"/>
    <col min="2801" max="2801" width="9.33203125" style="57" customWidth="1"/>
    <col min="2802" max="2803" width="10.83203125" style="57"/>
    <col min="2804" max="2805" width="9.33203125" style="57" customWidth="1"/>
    <col min="2806" max="2808" width="10.83203125" style="57"/>
    <col min="2809" max="2809" width="9.33203125" style="57" customWidth="1"/>
    <col min="2810" max="2811" width="10.83203125" style="57"/>
    <col min="2812" max="2812" width="9.33203125" style="57" customWidth="1"/>
    <col min="2813" max="2815" width="10.83203125" style="57"/>
    <col min="2816" max="2817" width="9.33203125" style="57" customWidth="1"/>
    <col min="2818" max="2819" width="10.83203125" style="57"/>
    <col min="2820" max="2821" width="9.33203125" style="57" customWidth="1"/>
    <col min="2822" max="2826" width="10.83203125" style="57"/>
    <col min="2827" max="2829" width="9.33203125" style="57" customWidth="1"/>
    <col min="2830" max="2830" width="10.83203125" style="57"/>
    <col min="2831" max="2831" width="9.33203125" style="57" customWidth="1"/>
    <col min="2832" max="2832" width="10.83203125" style="57"/>
    <col min="2833" max="2838" width="9.33203125" style="57" customWidth="1"/>
    <col min="2839" max="2842" width="10.83203125" style="57"/>
    <col min="2843" max="2844" width="9.33203125" style="57" customWidth="1"/>
    <col min="2845" max="2848" width="10.83203125" style="57"/>
    <col min="2849" max="2849" width="9.33203125" style="57" customWidth="1"/>
    <col min="2850" max="2850" width="10.83203125" style="57"/>
    <col min="2851" max="2854" width="9.33203125" style="57" customWidth="1"/>
    <col min="2855" max="2855" width="10.83203125" style="57"/>
    <col min="2856" max="2857" width="9.33203125" style="57" customWidth="1"/>
    <col min="2858" max="2859" width="10.83203125" style="57"/>
    <col min="2860" max="2860" width="9.33203125" style="57" customWidth="1"/>
    <col min="2861" max="2861" width="10.83203125" style="57"/>
    <col min="2862" max="2863" width="9.33203125" style="57" customWidth="1"/>
    <col min="2864" max="2864" width="10.83203125" style="57"/>
    <col min="2865" max="2865" width="9.33203125" style="57" customWidth="1"/>
    <col min="2866" max="2867" width="10.83203125" style="57"/>
    <col min="2868" max="2868" width="9.33203125" style="57" customWidth="1"/>
    <col min="2869" max="2870" width="10.83203125" style="57"/>
    <col min="2871" max="2873" width="9.33203125" style="57" customWidth="1"/>
    <col min="2874" max="2875" width="10.83203125" style="57"/>
    <col min="2876" max="2878" width="9.33203125" style="57" customWidth="1"/>
    <col min="2879" max="2879" width="10.83203125" style="57"/>
    <col min="2880" max="2880" width="9.33203125" style="57" customWidth="1"/>
    <col min="2881" max="2883" width="10.83203125" style="57"/>
    <col min="2884" max="2885" width="9.33203125" style="57" customWidth="1"/>
    <col min="2886" max="2890" width="10.83203125" style="57"/>
    <col min="2891" max="2893" width="9.33203125" style="57" customWidth="1"/>
    <col min="2894" max="2894" width="10.83203125" style="57"/>
    <col min="2895" max="2895" width="9.33203125" style="57" customWidth="1"/>
    <col min="2896" max="2896" width="10.83203125" style="57"/>
    <col min="2897" max="2902" width="9.33203125" style="57" customWidth="1"/>
    <col min="2903" max="2906" width="10.83203125" style="57"/>
    <col min="2907" max="2908" width="9.33203125" style="57" customWidth="1"/>
    <col min="2909" max="2912" width="10.83203125" style="57"/>
    <col min="2913" max="2913" width="9.33203125" style="57" customWidth="1"/>
    <col min="2914" max="2914" width="10.83203125" style="57"/>
    <col min="2915" max="2920" width="9.33203125" style="57" customWidth="1"/>
    <col min="2921" max="2923" width="10.83203125" style="57"/>
    <col min="2924" max="2926" width="9.33203125" style="57" customWidth="1"/>
    <col min="2927" max="2928" width="10.83203125" style="57"/>
    <col min="2929" max="2929" width="9.33203125" style="57" customWidth="1"/>
    <col min="2930" max="2931" width="10.83203125" style="57"/>
    <col min="2932" max="2932" width="9.33203125" style="57" customWidth="1"/>
    <col min="2933" max="2933" width="10.83203125" style="57"/>
    <col min="2934" max="2935" width="9.33203125" style="57" customWidth="1"/>
    <col min="2936" max="2936" width="10.83203125" style="57"/>
    <col min="2937" max="2937" width="9.33203125" style="57" customWidth="1"/>
    <col min="2938" max="2939" width="10.83203125" style="57"/>
    <col min="2940" max="2940" width="9.33203125" style="57" customWidth="1"/>
    <col min="2941" max="2942" width="10.83203125" style="57"/>
    <col min="2943" max="2944" width="9.33203125" style="57" customWidth="1"/>
    <col min="2945" max="2947" width="10.83203125" style="57"/>
    <col min="2948" max="2950" width="9.33203125" style="57" customWidth="1"/>
    <col min="2951" max="2951" width="10.83203125" style="57"/>
    <col min="2952" max="2952" width="9.33203125" style="57" customWidth="1"/>
    <col min="2953" max="2955" width="10.83203125" style="57"/>
    <col min="2956" max="2957" width="9.33203125" style="57" customWidth="1"/>
    <col min="2958" max="2962" width="10.83203125" style="57"/>
    <col min="2963" max="2965" width="9.33203125" style="57" customWidth="1"/>
    <col min="2966" max="2966" width="10.83203125" style="57"/>
    <col min="2967" max="2967" width="9.33203125" style="57" customWidth="1"/>
    <col min="2968" max="2968" width="10.83203125" style="57"/>
    <col min="2969" max="2974" width="9.33203125" style="57" customWidth="1"/>
    <col min="2975" max="2976" width="10.83203125" style="57"/>
    <col min="2977" max="2977" width="9.33203125" style="57" customWidth="1"/>
    <col min="2978" max="2979" width="10.83203125" style="57"/>
    <col min="2980" max="2980" width="9.33203125" style="57" customWidth="1"/>
    <col min="2981" max="2981" width="10.83203125" style="57"/>
    <col min="2982" max="2982" width="9.33203125" style="57" customWidth="1"/>
    <col min="2983" max="2983" width="10.83203125" style="57"/>
    <col min="2984" max="2985" width="9.33203125" style="57" customWidth="1"/>
    <col min="2986" max="2987" width="10.83203125" style="57"/>
    <col min="2988" max="2989" width="9.33203125" style="57" customWidth="1"/>
    <col min="2990" max="2992" width="10.83203125" style="57"/>
    <col min="2993" max="2993" width="9.33203125" style="57" customWidth="1"/>
    <col min="2994" max="2994" width="10.83203125" style="57"/>
    <col min="2995" max="2997" width="9.33203125" style="57" customWidth="1"/>
    <col min="2998" max="2998" width="10.83203125" style="57"/>
    <col min="2999" max="2999" width="9.33203125" style="57" customWidth="1"/>
    <col min="3000" max="3000" width="10.83203125" style="57"/>
    <col min="3001" max="3001" width="9.33203125" style="57" customWidth="1"/>
    <col min="3002" max="3003" width="10.83203125" style="57"/>
    <col min="3004" max="3004" width="9.33203125" style="57" customWidth="1"/>
    <col min="3005" max="3008" width="10.83203125" style="57"/>
    <col min="3009" max="3009" width="9.33203125" style="57" customWidth="1"/>
    <col min="3010" max="3011" width="10.83203125" style="57"/>
    <col min="3012" max="3013" width="9.33203125" style="57" customWidth="1"/>
    <col min="3014" max="3014" width="10.83203125" style="57"/>
    <col min="3015" max="3017" width="9.33203125" style="57" customWidth="1"/>
    <col min="3018" max="3019" width="10.83203125" style="57"/>
    <col min="3020" max="3022" width="9.33203125" style="57" customWidth="1"/>
    <col min="3023" max="3023" width="10.83203125" style="57"/>
    <col min="3024" max="3024" width="9.33203125" style="57" customWidth="1"/>
    <col min="3025" max="3027" width="10.83203125" style="57"/>
    <col min="3028" max="3028" width="9.33203125" style="57" customWidth="1"/>
    <col min="3029" max="3029" width="10.83203125" style="57"/>
    <col min="3030" max="3031" width="9.33203125" style="57" customWidth="1"/>
    <col min="3032" max="3032" width="10.83203125" style="57"/>
    <col min="3033" max="3033" width="9.33203125" style="57" customWidth="1"/>
    <col min="3034" max="3035" width="10.83203125" style="57"/>
    <col min="3036" max="3036" width="9.33203125" style="57" customWidth="1"/>
    <col min="3037" max="3038" width="10.83203125" style="57"/>
    <col min="3039" max="3041" width="9.33203125" style="57" customWidth="1"/>
    <col min="3042" max="3043" width="10.83203125" style="57"/>
    <col min="3044" max="3044" width="9.33203125" style="57" customWidth="1"/>
    <col min="3045" max="3046" width="10.83203125" style="57"/>
    <col min="3047" max="3047" width="9.33203125" style="57" customWidth="1"/>
    <col min="3048" max="3048" width="10.83203125" style="57"/>
    <col min="3049" max="3049" width="9.33203125" style="57" customWidth="1"/>
    <col min="3050" max="3051" width="10.83203125" style="57"/>
    <col min="3052" max="3052" width="9.33203125" style="57" customWidth="1"/>
    <col min="3053" max="3053" width="10.83203125" style="57"/>
    <col min="3054" max="3054" width="9.33203125" style="57" customWidth="1"/>
    <col min="3055" max="3055" width="10.83203125" style="57"/>
    <col min="3056" max="3057" width="9.33203125" style="57" customWidth="1"/>
    <col min="3058" max="3059" width="10.83203125" style="57"/>
    <col min="3060" max="3062" width="9.33203125" style="57" customWidth="1"/>
    <col min="3063" max="3063" width="10.83203125" style="57"/>
    <col min="3064" max="3064" width="9.33203125" style="57" customWidth="1"/>
    <col min="3065" max="3067" width="10.83203125" style="57"/>
    <col min="3068" max="3070" width="9.33203125" style="57" customWidth="1"/>
    <col min="3071" max="3074" width="10.83203125" style="57"/>
    <col min="3075" max="3076" width="9.33203125" style="57" customWidth="1"/>
    <col min="3077" max="3080" width="10.83203125" style="57"/>
    <col min="3081" max="3081" width="9.33203125" style="57" customWidth="1"/>
    <col min="3082" max="3082" width="10.83203125" style="57"/>
    <col min="3083" max="3084" width="9.33203125" style="57" customWidth="1"/>
    <col min="3085" max="3086" width="10.83203125" style="57"/>
    <col min="3087" max="3088" width="9.33203125" style="57" customWidth="1"/>
    <col min="3089" max="3091" width="10.83203125" style="57"/>
    <col min="3092" max="3094" width="9.33203125" style="57" customWidth="1"/>
    <col min="3095" max="3095" width="10.83203125" style="57"/>
    <col min="3096" max="3096" width="9.33203125" style="57" customWidth="1"/>
    <col min="3097" max="3099" width="10.83203125" style="57"/>
    <col min="3100" max="3101" width="9.33203125" style="57" customWidth="1"/>
    <col min="3102" max="3102" width="10.83203125" style="57"/>
    <col min="3103" max="3104" width="9.33203125" style="57" customWidth="1"/>
    <col min="3105" max="3107" width="10.83203125" style="57"/>
    <col min="3108" max="3108" width="9.33203125" style="57" customWidth="1"/>
    <col min="3109" max="3109" width="10.83203125" style="57"/>
    <col min="3110" max="3111" width="9.33203125" style="57" customWidth="1"/>
    <col min="3112" max="3112" width="10.83203125" style="57"/>
    <col min="3113" max="3113" width="9.33203125" style="57" customWidth="1"/>
    <col min="3114" max="3115" width="10.83203125" style="57"/>
    <col min="3116" max="3117" width="9.33203125" style="57" customWidth="1"/>
    <col min="3118" max="3120" width="10.83203125" style="57"/>
    <col min="3121" max="3121" width="9.33203125" style="57" customWidth="1"/>
    <col min="3122" max="3123" width="10.83203125" style="57"/>
    <col min="3124" max="3124" width="9.33203125" style="57" customWidth="1"/>
    <col min="3125" max="3127" width="10.83203125" style="57"/>
    <col min="3128" max="3129" width="9.33203125" style="57" customWidth="1"/>
    <col min="3130" max="3131" width="10.83203125" style="57"/>
    <col min="3132" max="3133" width="9.33203125" style="57" customWidth="1"/>
    <col min="3134" max="3138" width="10.83203125" style="57"/>
    <col min="3139" max="3141" width="9.33203125" style="57" customWidth="1"/>
    <col min="3142" max="3142" width="10.83203125" style="57"/>
    <col min="3143" max="3143" width="9.33203125" style="57" customWidth="1"/>
    <col min="3144" max="3144" width="10.83203125" style="57"/>
    <col min="3145" max="3148" width="9.33203125" style="57" customWidth="1"/>
    <col min="3149" max="3149" width="10.83203125" style="57"/>
    <col min="3150" max="3151" width="9.33203125" style="57" customWidth="1"/>
    <col min="3152" max="3152" width="10.83203125" style="57"/>
    <col min="3153" max="3156" width="9.33203125" style="57" customWidth="1"/>
    <col min="3157" max="3157" width="10.83203125" style="57"/>
    <col min="3158" max="3159" width="9.33203125" style="57" customWidth="1"/>
    <col min="3160" max="3160" width="10.83203125" style="57"/>
    <col min="3161" max="3164" width="9.33203125" style="57" customWidth="1"/>
    <col min="3165" max="3165" width="10.83203125" style="57"/>
    <col min="3166" max="3167" width="9.33203125" style="57" customWidth="1"/>
    <col min="3168" max="3168" width="10.83203125" style="57"/>
    <col min="3169" max="3174" width="9.33203125" style="57" customWidth="1"/>
    <col min="3175" max="3178" width="10.83203125" style="57"/>
    <col min="3179" max="3180" width="9.33203125" style="57" customWidth="1"/>
    <col min="3181" max="3182" width="10.83203125" style="57"/>
    <col min="3183" max="3183" width="9.33203125" style="57" customWidth="1"/>
    <col min="3184" max="3184" width="10.83203125" style="57"/>
    <col min="3185" max="3185" width="9.33203125" style="57" customWidth="1"/>
    <col min="3186" max="3187" width="10.83203125" style="57"/>
    <col min="3188" max="3188" width="9.33203125" style="57" customWidth="1"/>
    <col min="3189" max="3189" width="10.83203125" style="57"/>
    <col min="3190" max="3190" width="9.33203125" style="57" customWidth="1"/>
    <col min="3191" max="3191" width="10.83203125" style="57"/>
    <col min="3192" max="3193" width="9.33203125" style="57" customWidth="1"/>
    <col min="3194" max="3195" width="10.83203125" style="57"/>
    <col min="3196" max="3196" width="9.33203125" style="57" customWidth="1"/>
    <col min="3197" max="3197" width="10.83203125" style="57"/>
    <col min="3198" max="3199" width="9.33203125" style="57" customWidth="1"/>
    <col min="3200" max="3203" width="10.83203125" style="57"/>
    <col min="3204" max="3205" width="9.33203125" style="57" customWidth="1"/>
    <col min="3206" max="3210" width="10.83203125" style="57"/>
    <col min="3211" max="3212" width="9.33203125" style="57" customWidth="1"/>
    <col min="3213" max="3214" width="10.83203125" style="57"/>
    <col min="3215" max="3217" width="9.33203125" style="57" customWidth="1"/>
    <col min="3218" max="3219" width="10.83203125" style="57"/>
    <col min="3220" max="3220" width="9.33203125" style="57" customWidth="1"/>
    <col min="3221" max="3224" width="10.83203125" style="57"/>
    <col min="3225" max="3225" width="9.33203125" style="57" customWidth="1"/>
    <col min="3226" max="3227" width="10.83203125" style="57"/>
    <col min="3228" max="3228" width="9.33203125" style="57" customWidth="1"/>
    <col min="3229" max="3229" width="10.83203125" style="57"/>
    <col min="3230" max="3230" width="9.33203125" style="57" customWidth="1"/>
    <col min="3231" max="3232" width="10.83203125" style="57"/>
    <col min="3233" max="3233" width="9.33203125" style="57" customWidth="1"/>
    <col min="3234" max="3235" width="10.83203125" style="57"/>
    <col min="3236" max="3237" width="9.33203125" style="57" customWidth="1"/>
    <col min="3238" max="3240" width="10.83203125" style="57"/>
    <col min="3241" max="3241" width="9.33203125" style="57" customWidth="1"/>
    <col min="3242" max="3242" width="10.83203125" style="57"/>
    <col min="3243" max="3244" width="9.33203125" style="57" customWidth="1"/>
    <col min="3245" max="3245" width="10.83203125" style="57"/>
    <col min="3246" max="3249" width="9.33203125" style="57" customWidth="1"/>
    <col min="3250" max="3251" width="10.83203125" style="57"/>
    <col min="3252" max="3256" width="9.33203125" style="57" customWidth="1"/>
    <col min="3257" max="3259" width="10.83203125" style="57"/>
    <col min="3260" max="3264" width="9.33203125" style="57" customWidth="1"/>
    <col min="3265" max="3267" width="10.83203125" style="57"/>
    <col min="3268" max="3270" width="9.33203125" style="57" customWidth="1"/>
    <col min="3271" max="3272" width="10.83203125" style="57"/>
    <col min="3273" max="3273" width="9.33203125" style="57" customWidth="1"/>
    <col min="3274" max="3275" width="10.83203125" style="57"/>
    <col min="3276" max="3276" width="9.33203125" style="57" customWidth="1"/>
    <col min="3277" max="3277" width="10.83203125" style="57"/>
    <col min="3278" max="3278" width="9.33203125" style="57" customWidth="1"/>
    <col min="3279" max="3279" width="10.83203125" style="57"/>
    <col min="3280" max="3281" width="9.33203125" style="57" customWidth="1"/>
    <col min="3282" max="3283" width="10.83203125" style="57"/>
    <col min="3284" max="3285" width="9.33203125" style="57" customWidth="1"/>
    <col min="3286" max="3288" width="10.83203125" style="57"/>
    <col min="3289" max="3289" width="9.33203125" style="57" customWidth="1"/>
    <col min="3290" max="3290" width="10.83203125" style="57"/>
    <col min="3291" max="3296" width="9.33203125" style="57" customWidth="1"/>
    <col min="3297" max="3299" width="10.83203125" style="57"/>
    <col min="3300" max="3301" width="9.33203125" style="57" customWidth="1"/>
    <col min="3302" max="3302" width="10.83203125" style="57"/>
    <col min="3303" max="3304" width="9.33203125" style="57" customWidth="1"/>
    <col min="3305" max="3307" width="10.83203125" style="57"/>
    <col min="3308" max="3308" width="9.33203125" style="57" customWidth="1"/>
    <col min="3309" max="3309" width="10.83203125" style="57"/>
    <col min="3310" max="3311" width="9.33203125" style="57" customWidth="1"/>
    <col min="3312" max="3312" width="10.83203125" style="57"/>
    <col min="3313" max="3313" width="9.33203125" style="57" customWidth="1"/>
    <col min="3314" max="3315" width="10.83203125" style="57"/>
    <col min="3316" max="3317" width="9.33203125" style="57" customWidth="1"/>
    <col min="3318" max="3320" width="10.83203125" style="57"/>
    <col min="3321" max="3321" width="9.33203125" style="57" customWidth="1"/>
    <col min="3322" max="3323" width="10.83203125" style="57"/>
    <col min="3324" max="3326" width="9.33203125" style="57" customWidth="1"/>
    <col min="3327" max="3327" width="10.83203125" style="57"/>
    <col min="3328" max="3328" width="9.33203125" style="57" customWidth="1"/>
    <col min="3329" max="3331" width="10.83203125" style="57"/>
    <col min="3332" max="3333" width="9.33203125" style="57" customWidth="1"/>
    <col min="3334" max="3336" width="10.83203125" style="57"/>
    <col min="3337" max="3337" width="9.33203125" style="57" customWidth="1"/>
    <col min="3338" max="3338" width="10.83203125" style="57"/>
    <col min="3339" max="3342" width="9.33203125" style="57" customWidth="1"/>
    <col min="3343" max="3343" width="10.83203125" style="57"/>
    <col min="3344" max="3344" width="9.33203125" style="57" customWidth="1"/>
    <col min="3345" max="3347" width="10.83203125" style="57"/>
    <col min="3348" max="3348" width="9.33203125" style="57" customWidth="1"/>
    <col min="3349" max="3349" width="10.83203125" style="57"/>
    <col min="3350" max="3351" width="9.33203125" style="57" customWidth="1"/>
    <col min="3352" max="3352" width="10.83203125" style="57"/>
    <col min="3353" max="3353" width="9.33203125" style="57" customWidth="1"/>
    <col min="3354" max="3355" width="10.83203125" style="57"/>
    <col min="3356" max="3356" width="9.33203125" style="57" customWidth="1"/>
    <col min="3357" max="3358" width="10.83203125" style="57"/>
    <col min="3359" max="3361" width="9.33203125" style="57" customWidth="1"/>
    <col min="3362" max="3363" width="10.83203125" style="57"/>
    <col min="3364" max="3364" width="9.33203125" style="57" customWidth="1"/>
    <col min="3365" max="3366" width="10.83203125" style="57"/>
    <col min="3367" max="3367" width="9.33203125" style="57" customWidth="1"/>
    <col min="3368" max="3368" width="10.83203125" style="57"/>
    <col min="3369" max="3369" width="9.33203125" style="57" customWidth="1"/>
    <col min="3370" max="3371" width="10.83203125" style="57"/>
    <col min="3372" max="3372" width="9.33203125" style="57" customWidth="1"/>
    <col min="3373" max="3373" width="10.83203125" style="57"/>
    <col min="3374" max="3374" width="9.33203125" style="57" customWidth="1"/>
    <col min="3375" max="3375" width="10.83203125" style="57"/>
    <col min="3376" max="3377" width="9.33203125" style="57" customWidth="1"/>
    <col min="3378" max="3379" width="10.83203125" style="57"/>
    <col min="3380" max="3382" width="9.33203125" style="57" customWidth="1"/>
    <col min="3383" max="3383" width="10.83203125" style="57"/>
    <col min="3384" max="3384" width="9.33203125" style="57" customWidth="1"/>
    <col min="3385" max="3387" width="10.83203125" style="57"/>
    <col min="3388" max="3389" width="9.33203125" style="57" customWidth="1"/>
    <col min="3390" max="3392" width="10.83203125" style="57"/>
    <col min="3393" max="3393" width="9.33203125" style="57" customWidth="1"/>
    <col min="3394" max="3394" width="10.83203125" style="57"/>
    <col min="3395" max="3396" width="9.33203125" style="57" customWidth="1"/>
    <col min="3397" max="3397" width="10.83203125" style="57"/>
    <col min="3398" max="3399" width="9.33203125" style="57" customWidth="1"/>
    <col min="3400" max="3400" width="10.83203125" style="57"/>
    <col min="3401" max="3401" width="9.33203125" style="57" customWidth="1"/>
    <col min="3402" max="3403" width="10.83203125" style="57"/>
    <col min="3404" max="3406" width="9.33203125" style="57" customWidth="1"/>
    <col min="3407" max="3407" width="10.83203125" style="57"/>
    <col min="3408" max="3408" width="9.33203125" style="57" customWidth="1"/>
    <col min="3409" max="3411" width="10.83203125" style="57"/>
    <col min="3412" max="3412" width="9.33203125" style="57" customWidth="1"/>
    <col min="3413" max="3413" width="10.83203125" style="57"/>
    <col min="3414" max="3414" width="9.33203125" style="57" customWidth="1"/>
    <col min="3415" max="3415" width="10.83203125" style="57"/>
    <col min="3416" max="3417" width="9.33203125" style="57" customWidth="1"/>
    <col min="3418" max="3419" width="10.83203125" style="57"/>
    <col min="3420" max="3420" width="9.33203125" style="57" customWidth="1"/>
    <col min="3421" max="3421" width="10.83203125" style="57"/>
    <col min="3422" max="3422" width="9.33203125" style="57" customWidth="1"/>
    <col min="3423" max="3424" width="10.83203125" style="57"/>
    <col min="3425" max="3425" width="9.33203125" style="57" customWidth="1"/>
    <col min="3426" max="3427" width="10.83203125" style="57"/>
    <col min="3428" max="3428" width="9.33203125" style="57" customWidth="1"/>
    <col min="3429" max="3429" width="10.83203125" style="57"/>
    <col min="3430" max="3434" width="9.33203125" style="57" customWidth="1"/>
    <col min="3435" max="3435" width="10.83203125" style="57"/>
    <col min="3436" max="3437" width="9.33203125" style="57" customWidth="1"/>
    <col min="3438" max="3438" width="10.83203125" style="57"/>
    <col min="3439" max="3440" width="9.33203125" style="57" customWidth="1"/>
    <col min="3441" max="3443" width="10.83203125" style="57"/>
    <col min="3444" max="3445" width="9.33203125" style="57" customWidth="1"/>
    <col min="3446" max="3446" width="10.83203125" style="57"/>
    <col min="3447" max="3448" width="9.33203125" style="57" customWidth="1"/>
    <col min="3449" max="3451" width="10.83203125" style="57"/>
    <col min="3452" max="3452" width="9.33203125" style="57" customWidth="1"/>
    <col min="3453" max="3453" width="10.83203125" style="57"/>
    <col min="3454" max="3457" width="9.33203125" style="57" customWidth="1"/>
    <col min="3458" max="3459" width="10.83203125" style="57"/>
    <col min="3460" max="3460" width="9.33203125" style="57" customWidth="1"/>
    <col min="3461" max="3461" width="10.83203125" style="57"/>
    <col min="3462" max="3463" width="9.33203125" style="57" customWidth="1"/>
    <col min="3464" max="3467" width="10.83203125" style="57"/>
    <col min="3468" max="3470" width="9.33203125" style="57" customWidth="1"/>
    <col min="3471" max="3474" width="10.83203125" style="57"/>
    <col min="3475" max="3476" width="9.33203125" style="57" customWidth="1"/>
    <col min="3477" max="3480" width="10.83203125" style="57"/>
    <col min="3481" max="3481" width="9.33203125" style="57" customWidth="1"/>
    <col min="3482" max="3482" width="10.83203125" style="57"/>
    <col min="3483" max="3484" width="9.33203125" style="57" customWidth="1"/>
    <col min="3485" max="3486" width="10.83203125" style="57"/>
    <col min="3487" max="3487" width="9.33203125" style="57" customWidth="1"/>
    <col min="3488" max="3488" width="10.83203125" style="57"/>
    <col min="3489" max="3489" width="9.33203125" style="57" customWidth="1"/>
    <col min="3490" max="3491" width="10.83203125" style="57"/>
    <col min="3492" max="3492" width="9.33203125" style="57" customWidth="1"/>
    <col min="3493" max="3493" width="10.83203125" style="57"/>
    <col min="3494" max="3494" width="9.33203125" style="57" customWidth="1"/>
    <col min="3495" max="3495" width="10.83203125" style="57"/>
    <col min="3496" max="3497" width="9.33203125" style="57" customWidth="1"/>
    <col min="3498" max="3499" width="10.83203125" style="57"/>
    <col min="3500" max="3500" width="9.33203125" style="57" customWidth="1"/>
    <col min="3501" max="3501" width="10.83203125" style="57"/>
    <col min="3502" max="3503" width="9.33203125" style="57" customWidth="1"/>
    <col min="3504" max="3507" width="10.83203125" style="57"/>
    <col min="3508" max="3509" width="9.33203125" style="57" customWidth="1"/>
    <col min="3510" max="3514" width="10.83203125" style="57"/>
    <col min="3515" max="3517" width="9.33203125" style="57" customWidth="1"/>
    <col min="3518" max="3518" width="10.83203125" style="57"/>
    <col min="3519" max="3519" width="9.33203125" style="57" customWidth="1"/>
    <col min="3520" max="3520" width="10.83203125" style="57"/>
    <col min="3521" max="3524" width="9.33203125" style="57" customWidth="1"/>
    <col min="3525" max="3525" width="10.83203125" style="57"/>
    <col min="3526" max="3527" width="9.33203125" style="57" customWidth="1"/>
    <col min="3528" max="3528" width="10.83203125" style="57"/>
    <col min="3529" max="3532" width="9.33203125" style="57" customWidth="1"/>
    <col min="3533" max="3533" width="10.83203125" style="57"/>
    <col min="3534" max="3535" width="9.33203125" style="57" customWidth="1"/>
    <col min="3536" max="3536" width="10.83203125" style="57"/>
    <col min="3537" max="3540" width="9.33203125" style="57" customWidth="1"/>
    <col min="3541" max="3541" width="10.83203125" style="57"/>
    <col min="3542" max="3543" width="9.33203125" style="57" customWidth="1"/>
    <col min="3544" max="3544" width="10.83203125" style="57"/>
    <col min="3545" max="3550" width="9.33203125" style="57" customWidth="1"/>
    <col min="3551" max="3554" width="10.83203125" style="57"/>
    <col min="3555" max="3556" width="9.33203125" style="57" customWidth="1"/>
    <col min="3557" max="3557" width="10.83203125" style="57"/>
    <col min="3558" max="3561" width="9.33203125" style="57" customWidth="1"/>
    <col min="3562" max="3563" width="10.83203125" style="57"/>
    <col min="3564" max="3565" width="9.33203125" style="57" customWidth="1"/>
    <col min="3566" max="3566" width="10.83203125" style="57"/>
    <col min="3567" max="3568" width="9.33203125" style="57" customWidth="1"/>
    <col min="3569" max="3571" width="10.83203125" style="57"/>
    <col min="3572" max="3573" width="9.33203125" style="57" customWidth="1"/>
    <col min="3574" max="3574" width="10.83203125" style="57"/>
    <col min="3575" max="3576" width="9.33203125" style="57" customWidth="1"/>
    <col min="3577" max="3579" width="10.83203125" style="57"/>
    <col min="3580" max="3580" width="9.33203125" style="57" customWidth="1"/>
    <col min="3581" max="3581" width="10.83203125" style="57"/>
    <col min="3582" max="3585" width="9.33203125" style="57" customWidth="1"/>
    <col min="3586" max="3587" width="10.83203125" style="57"/>
    <col min="3588" max="3588" width="9.33203125" style="57" customWidth="1"/>
    <col min="3589" max="3589" width="10.83203125" style="57"/>
    <col min="3590" max="3591" width="9.33203125" style="57" customWidth="1"/>
    <col min="3592" max="3595" width="10.83203125" style="57"/>
    <col min="3596" max="3597" width="9.33203125" style="57" customWidth="1"/>
    <col min="3598" max="3602" width="10.83203125" style="57"/>
    <col min="3603" max="3605" width="9.33203125" style="57" customWidth="1"/>
    <col min="3606" max="3606" width="10.83203125" style="57"/>
    <col min="3607" max="3607" width="9.33203125" style="57" customWidth="1"/>
    <col min="3608" max="3608" width="10.83203125" style="57"/>
    <col min="3609" max="3612" width="9.33203125" style="57" customWidth="1"/>
    <col min="3613" max="3613" width="10.83203125" style="57"/>
    <col min="3614" max="3615" width="9.33203125" style="57" customWidth="1"/>
    <col min="3616" max="3616" width="10.83203125" style="57"/>
    <col min="3617" max="3620" width="9.33203125" style="57" customWidth="1"/>
    <col min="3621" max="3621" width="10.83203125" style="57"/>
    <col min="3622" max="3623" width="9.33203125" style="57" customWidth="1"/>
    <col min="3624" max="3624" width="10.83203125" style="57"/>
    <col min="3625" max="3628" width="9.33203125" style="57" customWidth="1"/>
    <col min="3629" max="3629" width="10.83203125" style="57"/>
    <col min="3630" max="3631" width="9.33203125" style="57" customWidth="1"/>
    <col min="3632" max="3632" width="10.83203125" style="57"/>
    <col min="3633" max="3636" width="9.33203125" style="57" customWidth="1"/>
    <col min="3637" max="3637" width="10.83203125" style="57"/>
    <col min="3638" max="3639" width="9.33203125" style="57" customWidth="1"/>
    <col min="3640" max="3640" width="10.83203125" style="57"/>
    <col min="3641" max="3646" width="9.33203125" style="57" customWidth="1"/>
    <col min="3647" max="3650" width="10.83203125" style="57"/>
    <col min="3651" max="3654" width="9.33203125" style="57" customWidth="1"/>
    <col min="3655" max="3655" width="10.83203125" style="57"/>
    <col min="3656" max="3657" width="9.33203125" style="57" customWidth="1"/>
    <col min="3658" max="3659" width="10.83203125" style="57"/>
    <col min="3660" max="3660" width="9.33203125" style="57" customWidth="1"/>
    <col min="3661" max="3661" width="10.83203125" style="57"/>
    <col min="3662" max="3663" width="9.33203125" style="57" customWidth="1"/>
    <col min="3664" max="3664" width="10.83203125" style="57"/>
    <col min="3665" max="3665" width="9.33203125" style="57" customWidth="1"/>
    <col min="3666" max="3667" width="10.83203125" style="57"/>
    <col min="3668" max="3668" width="9.33203125" style="57" customWidth="1"/>
    <col min="3669" max="3670" width="10.83203125" style="57"/>
    <col min="3671" max="3673" width="9.33203125" style="57" customWidth="1"/>
    <col min="3674" max="3675" width="10.83203125" style="57"/>
    <col min="3676" max="3678" width="9.33203125" style="57" customWidth="1"/>
    <col min="3679" max="3679" width="10.83203125" style="57"/>
    <col min="3680" max="3680" width="9.33203125" style="57" customWidth="1"/>
    <col min="3681" max="3683" width="10.83203125" style="57"/>
    <col min="3684" max="3685" width="9.33203125" style="57" customWidth="1"/>
    <col min="3686" max="3690" width="10.83203125" style="57"/>
    <col min="3691" max="3693" width="9.33203125" style="57" customWidth="1"/>
    <col min="3694" max="3694" width="10.83203125" style="57"/>
    <col min="3695" max="3695" width="9.33203125" style="57" customWidth="1"/>
    <col min="3696" max="3696" width="10.83203125" style="57"/>
    <col min="3697" max="3700" width="9.33203125" style="57" customWidth="1"/>
    <col min="3701" max="3701" width="10.83203125" style="57"/>
    <col min="3702" max="3703" width="9.33203125" style="57" customWidth="1"/>
    <col min="3704" max="3704" width="10.83203125" style="57"/>
    <col min="3705" max="3708" width="9.33203125" style="57" customWidth="1"/>
    <col min="3709" max="3709" width="10.83203125" style="57"/>
    <col min="3710" max="3711" width="9.33203125" style="57" customWidth="1"/>
    <col min="3712" max="3712" width="10.83203125" style="57"/>
    <col min="3713" max="3716" width="9.33203125" style="57" customWidth="1"/>
    <col min="3717" max="3717" width="10.83203125" style="57"/>
    <col min="3718" max="3719" width="9.33203125" style="57" customWidth="1"/>
    <col min="3720" max="3720" width="10.83203125" style="57"/>
    <col min="3721" max="3724" width="9.33203125" style="57" customWidth="1"/>
    <col min="3725" max="3725" width="10.83203125" style="57"/>
    <col min="3726" max="3727" width="9.33203125" style="57" customWidth="1"/>
    <col min="3728" max="3728" width="10.83203125" style="57"/>
    <col min="3729" max="3732" width="9.33203125" style="57" customWidth="1"/>
    <col min="3733" max="3733" width="10.83203125" style="57"/>
    <col min="3734" max="3735" width="9.33203125" style="57" customWidth="1"/>
    <col min="3736" max="3736" width="10.83203125" style="57"/>
    <col min="3737" max="3742" width="9.33203125" style="57" customWidth="1"/>
    <col min="3743" max="3746" width="10.83203125" style="57"/>
    <col min="3747" max="3748" width="9.33203125" style="57" customWidth="1"/>
    <col min="3749" max="3750" width="10.83203125" style="57"/>
    <col min="3751" max="3751" width="9.33203125" style="57" customWidth="1"/>
    <col min="3752" max="3752" width="10.83203125" style="57"/>
    <col min="3753" max="3753" width="9.33203125" style="57" customWidth="1"/>
    <col min="3754" max="3755" width="10.83203125" style="57"/>
    <col min="3756" max="3756" width="9.33203125" style="57" customWidth="1"/>
    <col min="3757" max="3757" width="10.83203125" style="57"/>
    <col min="3758" max="3758" width="9.33203125" style="57" customWidth="1"/>
    <col min="3759" max="3759" width="10.83203125" style="57"/>
    <col min="3760" max="3761" width="9.33203125" style="57" customWidth="1"/>
    <col min="3762" max="3763" width="10.83203125" style="57"/>
    <col min="3764" max="3764" width="9.33203125" style="57" customWidth="1"/>
    <col min="3765" max="3765" width="10.83203125" style="57"/>
    <col min="3766" max="3767" width="9.33203125" style="57" customWidth="1"/>
    <col min="3768" max="3771" width="10.83203125" style="57"/>
    <col min="3772" max="3773" width="9.33203125" style="57" customWidth="1"/>
    <col min="3774" max="3778" width="10.83203125" style="57"/>
    <col min="3779" max="3780" width="9.33203125" style="57" customWidth="1"/>
    <col min="3781" max="3782" width="10.83203125" style="57"/>
    <col min="3783" max="3785" width="9.33203125" style="57" customWidth="1"/>
    <col min="3786" max="3787" width="10.83203125" style="57"/>
    <col min="3788" max="3788" width="9.33203125" style="57" customWidth="1"/>
    <col min="3789" max="3792" width="10.83203125" style="57"/>
    <col min="3793" max="3793" width="9.33203125" style="57" customWidth="1"/>
    <col min="3794" max="3795" width="10.83203125" style="57"/>
    <col min="3796" max="3796" width="9.33203125" style="57" customWidth="1"/>
    <col min="3797" max="3797" width="10.83203125" style="57"/>
    <col min="3798" max="3798" width="9.33203125" style="57" customWidth="1"/>
    <col min="3799" max="3800" width="10.83203125" style="57"/>
    <col min="3801" max="3801" width="9.33203125" style="57" customWidth="1"/>
    <col min="3802" max="3803" width="10.83203125" style="57"/>
    <col min="3804" max="3805" width="9.33203125" style="57" customWidth="1"/>
    <col min="3806" max="3808" width="10.83203125" style="57"/>
    <col min="3809" max="3809" width="9.33203125" style="57" customWidth="1"/>
    <col min="3810" max="3810" width="10.83203125" style="57"/>
    <col min="3811" max="3812" width="9.33203125" style="57" customWidth="1"/>
    <col min="3813" max="3813" width="10.83203125" style="57"/>
    <col min="3814" max="3817" width="9.33203125" style="57" customWidth="1"/>
    <col min="3818" max="3819" width="10.83203125" style="57"/>
    <col min="3820" max="3824" width="9.33203125" style="57" customWidth="1"/>
    <col min="3825" max="3827" width="10.83203125" style="57"/>
    <col min="3828" max="3832" width="9.33203125" style="57" customWidth="1"/>
    <col min="3833" max="3835" width="10.83203125" style="57"/>
    <col min="3836" max="3838" width="9.33203125" style="57" customWidth="1"/>
    <col min="3839" max="3840" width="10.83203125" style="57"/>
    <col min="3841" max="3841" width="9.33203125" style="57" customWidth="1"/>
    <col min="3842" max="3843" width="10.83203125" style="57"/>
    <col min="3844" max="3844" width="9.33203125" style="57" customWidth="1"/>
    <col min="3845" max="3845" width="10.83203125" style="57"/>
    <col min="3846" max="3846" width="9.33203125" style="57" customWidth="1"/>
    <col min="3847" max="3847" width="10.83203125" style="57"/>
    <col min="3848" max="3849" width="9.33203125" style="57" customWidth="1"/>
    <col min="3850" max="3851" width="10.83203125" style="57"/>
    <col min="3852" max="3853" width="9.33203125" style="57" customWidth="1"/>
    <col min="3854" max="3856" width="10.83203125" style="57"/>
    <col min="3857" max="3857" width="9.33203125" style="57" customWidth="1"/>
    <col min="3858" max="3858" width="10.83203125" style="57"/>
    <col min="3859" max="3864" width="9.33203125" style="57" customWidth="1"/>
    <col min="3865" max="3867" width="10.83203125" style="57"/>
    <col min="3868" max="3869" width="9.33203125" style="57" customWidth="1"/>
    <col min="3870" max="3870" width="10.83203125" style="57"/>
    <col min="3871" max="3872" width="9.33203125" style="57" customWidth="1"/>
    <col min="3873" max="3875" width="10.83203125" style="57"/>
    <col min="3876" max="3876" width="9.33203125" style="57" customWidth="1"/>
    <col min="3877" max="3877" width="10.83203125" style="57"/>
    <col min="3878" max="3879" width="9.33203125" style="57" customWidth="1"/>
    <col min="3880" max="3880" width="10.83203125" style="57"/>
    <col min="3881" max="3881" width="9.33203125" style="57" customWidth="1"/>
    <col min="3882" max="3883" width="10.83203125" style="57"/>
    <col min="3884" max="3885" width="9.33203125" style="57" customWidth="1"/>
    <col min="3886" max="3888" width="10.83203125" style="57"/>
    <col min="3889" max="3889" width="9.33203125" style="57" customWidth="1"/>
    <col min="3890" max="3891" width="10.83203125" style="57"/>
    <col min="3892" max="3894" width="9.33203125" style="57" customWidth="1"/>
    <col min="3895" max="3895" width="10.83203125" style="57"/>
    <col min="3896" max="3896" width="9.33203125" style="57" customWidth="1"/>
    <col min="3897" max="3899" width="10.83203125" style="57"/>
    <col min="3900" max="3901" width="9.33203125" style="57" customWidth="1"/>
    <col min="3902" max="3904" width="10.83203125" style="57"/>
    <col min="3905" max="3905" width="9.33203125" style="57" customWidth="1"/>
    <col min="3906" max="3906" width="10.83203125" style="57"/>
    <col min="3907" max="3912" width="9.33203125" style="57" customWidth="1"/>
    <col min="3913" max="3913" width="10.83203125" style="57"/>
    <col min="3914" max="3914" width="9.33203125" style="57" customWidth="1"/>
    <col min="3915" max="3915" width="10.83203125" style="57"/>
    <col min="3916" max="3916" width="9.33203125" style="57" customWidth="1"/>
    <col min="3917" max="3917" width="10.83203125" style="57"/>
    <col min="3918" max="3921" width="9.33203125" style="57" customWidth="1"/>
    <col min="3922" max="3923" width="10.83203125" style="57"/>
    <col min="3924" max="3928" width="9.33203125" style="57" customWidth="1"/>
    <col min="3929" max="3931" width="10.83203125" style="57"/>
    <col min="3932" max="3932" width="9.33203125" style="57" customWidth="1"/>
    <col min="3933" max="3933" width="10.83203125" style="57"/>
    <col min="3934" max="3934" width="9.33203125" style="57" customWidth="1"/>
    <col min="3935" max="3935" width="10.83203125" style="57"/>
    <col min="3936" max="3937" width="9.33203125" style="57" customWidth="1"/>
    <col min="3938" max="3939" width="10.83203125" style="57"/>
    <col min="3940" max="3941" width="9.33203125" style="57" customWidth="1"/>
    <col min="3942" max="3942" width="10.83203125" style="57"/>
    <col min="3943" max="3944" width="9.33203125" style="57" customWidth="1"/>
    <col min="3945" max="3947" width="10.83203125" style="57"/>
    <col min="3948" max="3948" width="9.33203125" style="57" customWidth="1"/>
    <col min="3949" max="3949" width="10.83203125" style="57"/>
    <col min="3950" max="3951" width="9.33203125" style="57" customWidth="1"/>
    <col min="3952" max="3952" width="10.83203125" style="57"/>
    <col min="3953" max="3954" width="9.33203125" style="57" customWidth="1"/>
    <col min="3955" max="3955" width="10.83203125" style="57"/>
    <col min="3956" max="3957" width="9.33203125" style="57" customWidth="1"/>
    <col min="3958" max="3960" width="10.83203125" style="57"/>
    <col min="3961" max="3961" width="9.33203125" style="57" customWidth="1"/>
    <col min="3962" max="3963" width="10.83203125" style="57"/>
    <col min="3964" max="3965" width="9.33203125" style="57" customWidth="1"/>
    <col min="3966" max="3967" width="10.83203125" style="57"/>
    <col min="3968" max="3969" width="9.33203125" style="57" customWidth="1"/>
    <col min="3970" max="3971" width="10.83203125" style="57"/>
    <col min="3972" max="3972" width="9.33203125" style="57" customWidth="1"/>
    <col min="3973" max="3976" width="10.83203125" style="57"/>
    <col min="3977" max="3977" width="9.33203125" style="57" customWidth="1"/>
    <col min="3978" max="3979" width="10.83203125" style="57"/>
    <col min="3980" max="3981" width="9.33203125" style="57" customWidth="1"/>
    <col min="3982" max="3984" width="10.83203125" style="57"/>
    <col min="3985" max="3985" width="9.33203125" style="57" customWidth="1"/>
    <col min="3986" max="3986" width="10.83203125" style="57"/>
    <col min="3987" max="3992" width="9.33203125" style="57" customWidth="1"/>
    <col min="3993" max="3993" width="10.83203125" style="57"/>
    <col min="3994" max="3994" width="9.33203125" style="57" customWidth="1"/>
    <col min="3995" max="3995" width="10.83203125" style="57"/>
    <col min="3996" max="3996" width="9.33203125" style="57" customWidth="1"/>
    <col min="3997" max="3997" width="10.83203125" style="57"/>
    <col min="3998" max="3998" width="9.33203125" style="57" customWidth="1"/>
    <col min="3999" max="4000" width="10.83203125" style="57"/>
    <col min="4001" max="4002" width="9.33203125" style="57" customWidth="1"/>
    <col min="4003" max="4003" width="10.83203125" style="57"/>
    <col min="4004" max="4008" width="9.33203125" style="57" customWidth="1"/>
    <col min="4009" max="4009" width="10.83203125" style="57"/>
    <col min="4010" max="4010" width="9.33203125" style="57" customWidth="1"/>
    <col min="4011" max="4011" width="10.83203125" style="57"/>
    <col min="4012" max="4012" width="9.33203125" style="57" customWidth="1"/>
    <col min="4013" max="4013" width="10.83203125" style="57"/>
    <col min="4014" max="4017" width="9.33203125" style="57" customWidth="1"/>
    <col min="4018" max="4019" width="10.83203125" style="57"/>
    <col min="4020" max="4024" width="9.33203125" style="57" customWidth="1"/>
    <col min="4025" max="4027" width="10.83203125" style="57"/>
    <col min="4028" max="4028" width="9.33203125" style="57" customWidth="1"/>
    <col min="4029" max="4029" width="10.83203125" style="57"/>
    <col min="4030" max="4030" width="9.33203125" style="57" customWidth="1"/>
    <col min="4031" max="4031" width="10.83203125" style="57"/>
    <col min="4032" max="4033" width="9.33203125" style="57" customWidth="1"/>
    <col min="4034" max="4035" width="10.83203125" style="57"/>
    <col min="4036" max="4037" width="9.33203125" style="57" customWidth="1"/>
    <col min="4038" max="4038" width="10.83203125" style="57"/>
    <col min="4039" max="4040" width="9.33203125" style="57" customWidth="1"/>
    <col min="4041" max="4043" width="10.83203125" style="57"/>
    <col min="4044" max="4045" width="9.33203125" style="57" customWidth="1"/>
    <col min="4046" max="4048" width="10.83203125" style="57"/>
    <col min="4049" max="4050" width="9.33203125" style="57" customWidth="1"/>
    <col min="4051" max="4051" width="10.83203125" style="57"/>
    <col min="4052" max="4052" width="9.33203125" style="57" customWidth="1"/>
    <col min="4053" max="4053" width="10.83203125" style="57"/>
    <col min="4054" max="4057" width="9.33203125" style="57" customWidth="1"/>
    <col min="4058" max="4059" width="10.83203125" style="57"/>
    <col min="4060" max="4060" width="9.33203125" style="57" customWidth="1"/>
    <col min="4061" max="4061" width="10.83203125" style="57"/>
    <col min="4062" max="4062" width="9.33203125" style="57" customWidth="1"/>
    <col min="4063" max="4064" width="10.83203125" style="57"/>
    <col min="4065" max="4065" width="9.33203125" style="57" customWidth="1"/>
    <col min="4066" max="4067" width="10.83203125" style="57"/>
    <col min="4068" max="4068" width="9.33203125" style="57" customWidth="1"/>
    <col min="4069" max="4069" width="10.83203125" style="57"/>
    <col min="4070" max="4070" width="9.33203125" style="57" customWidth="1"/>
    <col min="4071" max="4071" width="10.83203125" style="57"/>
    <col min="4072" max="4073" width="9.33203125" style="57" customWidth="1"/>
    <col min="4074" max="4075" width="10.83203125" style="57"/>
    <col min="4076" max="4078" width="9.33203125" style="57" customWidth="1"/>
    <col min="4079" max="4082" width="10.83203125" style="57"/>
    <col min="4083" max="4084" width="9.33203125" style="57" customWidth="1"/>
    <col min="4085" max="4088" width="10.83203125" style="57"/>
    <col min="4089" max="4089" width="9.33203125" style="57" customWidth="1"/>
    <col min="4090" max="4090" width="10.83203125" style="57"/>
    <col min="4091" max="4092" width="9.33203125" style="57" customWidth="1"/>
    <col min="4093" max="4094" width="10.83203125" style="57"/>
    <col min="4095" max="4095" width="9.33203125" style="57" customWidth="1"/>
    <col min="4096" max="4096" width="10.83203125" style="57"/>
    <col min="4097" max="4097" width="9.33203125" style="57" customWidth="1"/>
    <col min="4098" max="4099" width="10.83203125" style="57"/>
    <col min="4100" max="4100" width="9.33203125" style="57" customWidth="1"/>
    <col min="4101" max="4101" width="10.83203125" style="57"/>
    <col min="4102" max="4102" width="9.33203125" style="57" customWidth="1"/>
    <col min="4103" max="4103" width="10.83203125" style="57"/>
    <col min="4104" max="4105" width="9.33203125" style="57" customWidth="1"/>
    <col min="4106" max="4107" width="10.83203125" style="57"/>
    <col min="4108" max="4108" width="9.33203125" style="57" customWidth="1"/>
    <col min="4109" max="4109" width="10.83203125" style="57"/>
    <col min="4110" max="4111" width="9.33203125" style="57" customWidth="1"/>
    <col min="4112" max="4115" width="10.83203125" style="57"/>
    <col min="4116" max="4117" width="9.33203125" style="57" customWidth="1"/>
    <col min="4118" max="4122" width="10.83203125" style="57"/>
    <col min="4123" max="4125" width="9.33203125" style="57" customWidth="1"/>
    <col min="4126" max="4126" width="10.83203125" style="57"/>
    <col min="4127" max="4127" width="9.33203125" style="57" customWidth="1"/>
    <col min="4128" max="4128" width="10.83203125" style="57"/>
    <col min="4129" max="4132" width="9.33203125" style="57" customWidth="1"/>
    <col min="4133" max="4133" width="10.83203125" style="57"/>
    <col min="4134" max="4135" width="9.33203125" style="57" customWidth="1"/>
    <col min="4136" max="4136" width="10.83203125" style="57"/>
    <col min="4137" max="4140" width="9.33203125" style="57" customWidth="1"/>
    <col min="4141" max="4141" width="10.83203125" style="57"/>
    <col min="4142" max="4143" width="9.33203125" style="57" customWidth="1"/>
    <col min="4144" max="4144" width="10.83203125" style="57"/>
    <col min="4145" max="4148" width="9.33203125" style="57" customWidth="1"/>
    <col min="4149" max="4149" width="10.83203125" style="57"/>
    <col min="4150" max="4151" width="9.33203125" style="57" customWidth="1"/>
    <col min="4152" max="4152" width="10.83203125" style="57"/>
    <col min="4153" max="4156" width="9.33203125" style="57" customWidth="1"/>
    <col min="4157" max="4157" width="10.83203125" style="57"/>
    <col min="4158" max="4159" width="9.33203125" style="57" customWidth="1"/>
    <col min="4160" max="4160" width="10.83203125" style="57"/>
    <col min="4161" max="4164" width="9.33203125" style="57" customWidth="1"/>
    <col min="4165" max="4165" width="10.83203125" style="57"/>
    <col min="4166" max="4167" width="9.33203125" style="57" customWidth="1"/>
    <col min="4168" max="4168" width="10.83203125" style="57"/>
    <col min="4169" max="4174" width="9.33203125" style="57" customWidth="1"/>
    <col min="4175" max="4178" width="10.83203125" style="57"/>
    <col min="4179" max="4180" width="9.33203125" style="57" customWidth="1"/>
    <col min="4181" max="4182" width="10.83203125" style="57"/>
    <col min="4183" max="4184" width="9.33203125" style="57" customWidth="1"/>
    <col min="4185" max="4187" width="10.83203125" style="57"/>
    <col min="4188" max="4190" width="9.33203125" style="57" customWidth="1"/>
    <col min="4191" max="4191" width="10.83203125" style="57"/>
    <col min="4192" max="4192" width="9.33203125" style="57" customWidth="1"/>
    <col min="4193" max="4195" width="10.83203125" style="57"/>
    <col min="4196" max="4197" width="9.33203125" style="57" customWidth="1"/>
    <col min="4198" max="4198" width="10.83203125" style="57"/>
    <col min="4199" max="4200" width="9.33203125" style="57" customWidth="1"/>
    <col min="4201" max="4203" width="10.83203125" style="57"/>
    <col min="4204" max="4204" width="9.33203125" style="57" customWidth="1"/>
    <col min="4205" max="4205" width="10.83203125" style="57"/>
    <col min="4206" max="4207" width="9.33203125" style="57" customWidth="1"/>
    <col min="4208" max="4208" width="10.83203125" style="57"/>
    <col min="4209" max="4209" width="9.33203125" style="57" customWidth="1"/>
    <col min="4210" max="4211" width="10.83203125" style="57"/>
    <col min="4212" max="4213" width="9.33203125" style="57" customWidth="1"/>
    <col min="4214" max="4216" width="10.83203125" style="57"/>
    <col min="4217" max="4217" width="9.33203125" style="57" customWidth="1"/>
    <col min="4218" max="4219" width="10.83203125" style="57"/>
    <col min="4220" max="4220" width="9.33203125" style="57" customWidth="1"/>
    <col min="4221" max="4223" width="10.83203125" style="57"/>
    <col min="4224" max="4225" width="9.33203125" style="57" customWidth="1"/>
    <col min="4226" max="4227" width="10.83203125" style="57"/>
    <col min="4228" max="4229" width="9.33203125" style="57" customWidth="1"/>
    <col min="4230" max="4234" width="10.83203125" style="57"/>
    <col min="4235" max="4236" width="9.33203125" style="57" customWidth="1"/>
    <col min="4237" max="4237" width="10.83203125" style="57"/>
    <col min="4238" max="4239" width="9.33203125" style="57" customWidth="1"/>
    <col min="4240" max="4240" width="10.83203125" style="57"/>
    <col min="4241" max="4241" width="9.33203125" style="57" customWidth="1"/>
    <col min="4242" max="4243" width="10.83203125" style="57"/>
    <col min="4244" max="4244" width="9.33203125" style="57" customWidth="1"/>
    <col min="4245" max="4246" width="10.83203125" style="57"/>
    <col min="4247" max="4248" width="9.33203125" style="57" customWidth="1"/>
    <col min="4249" max="4251" width="10.83203125" style="57"/>
    <col min="4252" max="4252" width="9.33203125" style="57" customWidth="1"/>
    <col min="4253" max="4256" width="10.83203125" style="57"/>
    <col min="4257" max="4257" width="9.33203125" style="57" customWidth="1"/>
    <col min="4258" max="4259" width="10.83203125" style="57"/>
    <col min="4260" max="4260" width="9.33203125" style="57" customWidth="1"/>
    <col min="4261" max="4261" width="10.83203125" style="57"/>
    <col min="4262" max="4262" width="9.33203125" style="57" customWidth="1"/>
    <col min="4263" max="4264" width="10.83203125" style="57"/>
    <col min="4265" max="4265" width="9.33203125" style="57" customWidth="1"/>
    <col min="4266" max="4266" width="10.83203125" style="57"/>
    <col min="4267" max="4268" width="9.33203125" style="57" customWidth="1"/>
    <col min="4269" max="4269" width="10.83203125" style="57"/>
    <col min="4270" max="4273" width="9.33203125" style="57" customWidth="1"/>
    <col min="4274" max="4275" width="10.83203125" style="57"/>
    <col min="4276" max="4278" width="9.33203125" style="57" customWidth="1"/>
    <col min="4279" max="4279" width="10.83203125" style="57"/>
    <col min="4280" max="4280" width="9.33203125" style="57" customWidth="1"/>
    <col min="4281" max="4282" width="10.83203125" style="57"/>
    <col min="4283" max="4286" width="9.33203125" style="57" customWidth="1"/>
    <col min="4287" max="4290" width="10.83203125" style="57"/>
    <col min="4291" max="4292" width="9.33203125" style="57" customWidth="1"/>
    <col min="4293" max="4296" width="10.83203125" style="57"/>
    <col min="4297" max="4297" width="9.33203125" style="57" customWidth="1"/>
    <col min="4298" max="4298" width="10.83203125" style="57"/>
    <col min="4299" max="4300" width="9.33203125" style="57" customWidth="1"/>
    <col min="4301" max="4302" width="10.83203125" style="57"/>
    <col min="4303" max="4304" width="9.33203125" style="57" customWidth="1"/>
    <col min="4305" max="4307" width="10.83203125" style="57"/>
    <col min="4308" max="4310" width="9.33203125" style="57" customWidth="1"/>
    <col min="4311" max="4311" width="10.83203125" style="57"/>
    <col min="4312" max="4312" width="9.33203125" style="57" customWidth="1"/>
    <col min="4313" max="4315" width="10.83203125" style="57"/>
    <col min="4316" max="4317" width="9.33203125" style="57" customWidth="1"/>
    <col min="4318" max="4318" width="10.83203125" style="57"/>
    <col min="4319" max="4320" width="9.33203125" style="57" customWidth="1"/>
    <col min="4321" max="4323" width="10.83203125" style="57"/>
    <col min="4324" max="4324" width="9.33203125" style="57" customWidth="1"/>
    <col min="4325" max="4325" width="10.83203125" style="57"/>
    <col min="4326" max="4327" width="9.33203125" style="57" customWidth="1"/>
    <col min="4328" max="4328" width="10.83203125" style="57"/>
    <col min="4329" max="4329" width="9.33203125" style="57" customWidth="1"/>
    <col min="4330" max="4331" width="10.83203125" style="57"/>
    <col min="4332" max="4333" width="9.33203125" style="57" customWidth="1"/>
    <col min="4334" max="4336" width="10.83203125" style="57"/>
    <col min="4337" max="4337" width="9.33203125" style="57" customWidth="1"/>
    <col min="4338" max="4339" width="10.83203125" style="57"/>
    <col min="4340" max="4340" width="9.33203125" style="57" customWidth="1"/>
    <col min="4341" max="4343" width="10.83203125" style="57"/>
    <col min="4344" max="4345" width="9.33203125" style="57" customWidth="1"/>
    <col min="4346" max="4347" width="10.83203125" style="57"/>
    <col min="4348" max="4349" width="9.33203125" style="57" customWidth="1"/>
    <col min="4350" max="4354" width="10.83203125" style="57"/>
    <col min="4355" max="4357" width="9.33203125" style="57" customWidth="1"/>
    <col min="4358" max="4358" width="10.83203125" style="57"/>
    <col min="4359" max="4359" width="9.33203125" style="57" customWidth="1"/>
    <col min="4360" max="4360" width="10.83203125" style="57"/>
    <col min="4361" max="4364" width="9.33203125" style="57" customWidth="1"/>
    <col min="4365" max="4365" width="10.83203125" style="57"/>
    <col min="4366" max="4367" width="9.33203125" style="57" customWidth="1"/>
    <col min="4368" max="4368" width="10.83203125" style="57"/>
    <col min="4369" max="4372" width="9.33203125" style="57" customWidth="1"/>
    <col min="4373" max="4373" width="10.83203125" style="57"/>
    <col min="4374" max="4375" width="9.33203125" style="57" customWidth="1"/>
    <col min="4376" max="4376" width="10.83203125" style="57"/>
    <col min="4377" max="4380" width="9.33203125" style="57" customWidth="1"/>
    <col min="4381" max="4381" width="10.83203125" style="57"/>
    <col min="4382" max="4383" width="9.33203125" style="57" customWidth="1"/>
    <col min="4384" max="4384" width="10.83203125" style="57"/>
    <col min="4385" max="4388" width="9.33203125" style="57" customWidth="1"/>
    <col min="4389" max="4389" width="10.83203125" style="57"/>
    <col min="4390" max="4391" width="9.33203125" style="57" customWidth="1"/>
    <col min="4392" max="4392" width="10.83203125" style="57"/>
    <col min="4393" max="4396" width="9.33203125" style="57" customWidth="1"/>
    <col min="4397" max="4397" width="10.83203125" style="57"/>
    <col min="4398" max="4399" width="9.33203125" style="57" customWidth="1"/>
    <col min="4400" max="4400" width="10.83203125" style="57"/>
    <col min="4401" max="4406" width="9.33203125" style="57" customWidth="1"/>
    <col min="4407" max="4410" width="10.83203125" style="57"/>
    <col min="4411" max="4412" width="9.33203125" style="57" customWidth="1"/>
    <col min="4413" max="4414" width="10.83203125" style="57"/>
    <col min="4415" max="4415" width="9.33203125" style="57" customWidth="1"/>
    <col min="4416" max="4416" width="10.83203125" style="57"/>
    <col min="4417" max="4417" width="9.33203125" style="57" customWidth="1"/>
    <col min="4418" max="4419" width="10.83203125" style="57"/>
    <col min="4420" max="4420" width="9.33203125" style="57" customWidth="1"/>
    <col min="4421" max="4421" width="10.83203125" style="57"/>
    <col min="4422" max="4422" width="9.33203125" style="57" customWidth="1"/>
    <col min="4423" max="4423" width="10.83203125" style="57"/>
    <col min="4424" max="4425" width="9.33203125" style="57" customWidth="1"/>
    <col min="4426" max="4427" width="10.83203125" style="57"/>
    <col min="4428" max="4428" width="9.33203125" style="57" customWidth="1"/>
    <col min="4429" max="4429" width="10.83203125" style="57"/>
    <col min="4430" max="4431" width="9.33203125" style="57" customWidth="1"/>
    <col min="4432" max="4435" width="10.83203125" style="57"/>
    <col min="4436" max="4437" width="9.33203125" style="57" customWidth="1"/>
    <col min="4438" max="4442" width="10.83203125" style="57"/>
    <col min="4443" max="4444" width="9.33203125" style="57" customWidth="1"/>
    <col min="4445" max="4446" width="10.83203125" style="57"/>
    <col min="4447" max="4449" width="9.33203125" style="57" customWidth="1"/>
    <col min="4450" max="4451" width="10.83203125" style="57"/>
    <col min="4452" max="4452" width="9.33203125" style="57" customWidth="1"/>
    <col min="4453" max="4456" width="10.83203125" style="57"/>
    <col min="4457" max="4457" width="9.33203125" style="57" customWidth="1"/>
    <col min="4458" max="4459" width="10.83203125" style="57"/>
    <col min="4460" max="4460" width="9.33203125" style="57" customWidth="1"/>
    <col min="4461" max="4461" width="10.83203125" style="57"/>
    <col min="4462" max="4462" width="9.33203125" style="57" customWidth="1"/>
    <col min="4463" max="4464" width="10.83203125" style="57"/>
    <col min="4465" max="4465" width="9.33203125" style="57" customWidth="1"/>
    <col min="4466" max="4467" width="10.83203125" style="57"/>
    <col min="4468" max="4469" width="9.33203125" style="57" customWidth="1"/>
    <col min="4470" max="4472" width="10.83203125" style="57"/>
    <col min="4473" max="4473" width="9.33203125" style="57" customWidth="1"/>
    <col min="4474" max="4474" width="10.83203125" style="57"/>
    <col min="4475" max="4476" width="9.33203125" style="57" customWidth="1"/>
    <col min="4477" max="4477" width="10.83203125" style="57"/>
    <col min="4478" max="4481" width="9.33203125" style="57" customWidth="1"/>
    <col min="4482" max="4483" width="10.83203125" style="57"/>
    <col min="4484" max="4488" width="9.33203125" style="57" customWidth="1"/>
    <col min="4489" max="4491" width="10.83203125" style="57"/>
    <col min="4492" max="4496" width="9.33203125" style="57" customWidth="1"/>
    <col min="4497" max="4499" width="10.83203125" style="57"/>
    <col min="4500" max="4502" width="9.33203125" style="57" customWidth="1"/>
    <col min="4503" max="4504" width="10.83203125" style="57"/>
    <col min="4505" max="4505" width="9.33203125" style="57" customWidth="1"/>
    <col min="4506" max="4507" width="10.83203125" style="57"/>
    <col min="4508" max="4508" width="9.33203125" style="57" customWidth="1"/>
    <col min="4509" max="4509" width="10.83203125" style="57"/>
    <col min="4510" max="4510" width="9.33203125" style="57" customWidth="1"/>
    <col min="4511" max="4511" width="10.83203125" style="57"/>
    <col min="4512" max="4513" width="9.33203125" style="57" customWidth="1"/>
    <col min="4514" max="4515" width="10.83203125" style="57"/>
    <col min="4516" max="4517" width="9.33203125" style="57" customWidth="1"/>
    <col min="4518" max="4520" width="10.83203125" style="57"/>
    <col min="4521" max="4521" width="9.33203125" style="57" customWidth="1"/>
    <col min="4522" max="4522" width="10.83203125" style="57"/>
    <col min="4523" max="4528" width="9.33203125" style="57" customWidth="1"/>
    <col min="4529" max="4531" width="10.83203125" style="57"/>
    <col min="4532" max="4533" width="9.33203125" style="57" customWidth="1"/>
    <col min="4534" max="4534" width="10.83203125" style="57"/>
    <col min="4535" max="4536" width="9.33203125" style="57" customWidth="1"/>
    <col min="4537" max="4539" width="10.83203125" style="57"/>
    <col min="4540" max="4540" width="9.33203125" style="57" customWidth="1"/>
    <col min="4541" max="4541" width="10.83203125" style="57"/>
    <col min="4542" max="4543" width="9.33203125" style="57" customWidth="1"/>
    <col min="4544" max="4544" width="10.83203125" style="57"/>
    <col min="4545" max="4545" width="9.33203125" style="57" customWidth="1"/>
    <col min="4546" max="4547" width="10.83203125" style="57"/>
    <col min="4548" max="4549" width="9.33203125" style="57" customWidth="1"/>
    <col min="4550" max="4552" width="10.83203125" style="57"/>
    <col min="4553" max="4553" width="9.33203125" style="57" customWidth="1"/>
    <col min="4554" max="4555" width="10.83203125" style="57"/>
    <col min="4556" max="4558" width="9.33203125" style="57" customWidth="1"/>
    <col min="4559" max="4559" width="10.83203125" style="57"/>
    <col min="4560" max="4560" width="9.33203125" style="57" customWidth="1"/>
    <col min="4561" max="4563" width="10.83203125" style="57"/>
    <col min="4564" max="4565" width="9.33203125" style="57" customWidth="1"/>
    <col min="4566" max="4568" width="10.83203125" style="57"/>
    <col min="4569" max="4569" width="9.33203125" style="57" customWidth="1"/>
    <col min="4570" max="4570" width="10.83203125" style="57"/>
    <col min="4571" max="4574" width="9.33203125" style="57" customWidth="1"/>
    <col min="4575" max="4575" width="10.83203125" style="57"/>
    <col min="4576" max="4576" width="9.33203125" style="57" customWidth="1"/>
    <col min="4577" max="4579" width="10.83203125" style="57"/>
    <col min="4580" max="4580" width="9.33203125" style="57" customWidth="1"/>
    <col min="4581" max="4581" width="10.83203125" style="57"/>
    <col min="4582" max="4583" width="9.33203125" style="57" customWidth="1"/>
    <col min="4584" max="4584" width="10.83203125" style="57"/>
    <col min="4585" max="4585" width="9.33203125" style="57" customWidth="1"/>
    <col min="4586" max="4587" width="10.83203125" style="57"/>
    <col min="4588" max="4588" width="9.33203125" style="57" customWidth="1"/>
    <col min="4589" max="4590" width="10.83203125" style="57"/>
    <col min="4591" max="4593" width="9.33203125" style="57" customWidth="1"/>
    <col min="4594" max="4595" width="10.83203125" style="57"/>
    <col min="4596" max="4596" width="9.33203125" style="57" customWidth="1"/>
    <col min="4597" max="4598" width="10.83203125" style="57"/>
    <col min="4599" max="4599" width="9.33203125" style="57" customWidth="1"/>
    <col min="4600" max="4600" width="10.83203125" style="57"/>
    <col min="4601" max="4601" width="9.33203125" style="57" customWidth="1"/>
    <col min="4602" max="4603" width="10.83203125" style="57"/>
    <col min="4604" max="4604" width="9.33203125" style="57" customWidth="1"/>
    <col min="4605" max="4605" width="10.83203125" style="57"/>
    <col min="4606" max="4606" width="9.33203125" style="57" customWidth="1"/>
    <col min="4607" max="4607" width="10.83203125" style="57"/>
    <col min="4608" max="4609" width="9.33203125" style="57" customWidth="1"/>
    <col min="4610" max="4611" width="10.83203125" style="57"/>
    <col min="4612" max="4614" width="9.33203125" style="57" customWidth="1"/>
    <col min="4615" max="4615" width="10.83203125" style="57"/>
    <col min="4616" max="4616" width="9.33203125" style="57" customWidth="1"/>
    <col min="4617" max="4619" width="10.83203125" style="57"/>
    <col min="4620" max="4621" width="9.33203125" style="57" customWidth="1"/>
    <col min="4622" max="4624" width="10.83203125" style="57"/>
    <col min="4625" max="4625" width="9.33203125" style="57" customWidth="1"/>
    <col min="4626" max="4626" width="10.83203125" style="57"/>
    <col min="4627" max="4628" width="9.33203125" style="57" customWidth="1"/>
    <col min="4629" max="4630" width="10.83203125" style="57"/>
    <col min="4631" max="4632" width="9.33203125" style="57" customWidth="1"/>
    <col min="4633" max="4635" width="10.83203125" style="57"/>
    <col min="4636" max="4638" width="9.33203125" style="57" customWidth="1"/>
    <col min="4639" max="4639" width="10.83203125" style="57"/>
    <col min="4640" max="4640" width="9.33203125" style="57" customWidth="1"/>
    <col min="4641" max="4643" width="10.83203125" style="57"/>
    <col min="4644" max="4644" width="9.33203125" style="57" customWidth="1"/>
    <col min="4645" max="4645" width="10.83203125" style="57"/>
    <col min="4646" max="4649" width="9.33203125" style="57" customWidth="1"/>
    <col min="4650" max="4651" width="10.83203125" style="57"/>
    <col min="4652" max="4654" width="9.33203125" style="57" customWidth="1"/>
    <col min="4655" max="4655" width="10.83203125" style="57"/>
    <col min="4656" max="4656" width="9.33203125" style="57" customWidth="1"/>
    <col min="4657" max="4659" width="10.83203125" style="57"/>
    <col min="4660" max="4660" width="9.33203125" style="57" customWidth="1"/>
    <col min="4661" max="4661" width="10.83203125" style="57"/>
    <col min="4662" max="4662" width="9.33203125" style="57" customWidth="1"/>
    <col min="4663" max="4663" width="10.83203125" style="57"/>
    <col min="4664" max="4665" width="9.33203125" style="57" customWidth="1"/>
    <col min="4666" max="4667" width="10.83203125" style="57"/>
    <col min="4668" max="4669" width="9.33203125" style="57" customWidth="1"/>
    <col min="4670" max="4671" width="10.83203125" style="57"/>
    <col min="4672" max="4674" width="9.33203125" style="57" customWidth="1"/>
    <col min="4675" max="4675" width="10.83203125" style="57"/>
    <col min="4676" max="4678" width="9.33203125" style="57" customWidth="1"/>
    <col min="4679" max="4680" width="10.83203125" style="57"/>
    <col min="4681" max="4681" width="9.33203125" style="57" customWidth="1"/>
    <col min="4682" max="4683" width="10.83203125" style="57"/>
    <col min="4684" max="4684" width="9.33203125" style="57" customWidth="1"/>
    <col min="4685" max="4685" width="10.83203125" style="57"/>
    <col min="4686" max="4689" width="9.33203125" style="57" customWidth="1"/>
    <col min="4690" max="4691" width="10.83203125" style="57"/>
    <col min="4692" max="4692" width="9.33203125" style="57" customWidth="1"/>
    <col min="4693" max="4695" width="10.83203125" style="57"/>
    <col min="4696" max="4697" width="9.33203125" style="57" customWidth="1"/>
    <col min="4698" max="4699" width="10.83203125" style="57"/>
    <col min="4700" max="4702" width="9.33203125" style="57" customWidth="1"/>
    <col min="4703" max="4706" width="10.83203125" style="57"/>
    <col min="4707" max="4708" width="9.33203125" style="57" customWidth="1"/>
    <col min="4709" max="4712" width="10.83203125" style="57"/>
    <col min="4713" max="4713" width="9.33203125" style="57" customWidth="1"/>
    <col min="4714" max="4714" width="10.83203125" style="57"/>
    <col min="4715" max="4716" width="9.33203125" style="57" customWidth="1"/>
    <col min="4717" max="4718" width="10.83203125" style="57"/>
    <col min="4719" max="4719" width="9.33203125" style="57" customWidth="1"/>
    <col min="4720" max="4720" width="10.83203125" style="57"/>
    <col min="4721" max="4721" width="9.33203125" style="57" customWidth="1"/>
    <col min="4722" max="4723" width="10.83203125" style="57"/>
    <col min="4724" max="4724" width="9.33203125" style="57" customWidth="1"/>
    <col min="4725" max="4725" width="10.83203125" style="57"/>
    <col min="4726" max="4726" width="9.33203125" style="57" customWidth="1"/>
    <col min="4727" max="4727" width="10.83203125" style="57"/>
    <col min="4728" max="4729" width="9.33203125" style="57" customWidth="1"/>
    <col min="4730" max="4731" width="10.83203125" style="57"/>
    <col min="4732" max="4732" width="9.33203125" style="57" customWidth="1"/>
    <col min="4733" max="4733" width="10.83203125" style="57"/>
    <col min="4734" max="4735" width="9.33203125" style="57" customWidth="1"/>
    <col min="4736" max="4739" width="10.83203125" style="57"/>
    <col min="4740" max="4741" width="9.33203125" style="57" customWidth="1"/>
    <col min="4742" max="4746" width="10.83203125" style="57"/>
    <col min="4747" max="4749" width="9.33203125" style="57" customWidth="1"/>
    <col min="4750" max="4750" width="10.83203125" style="57"/>
    <col min="4751" max="4751" width="9.33203125" style="57" customWidth="1"/>
    <col min="4752" max="4752" width="10.83203125" style="57"/>
    <col min="4753" max="4756" width="9.33203125" style="57" customWidth="1"/>
    <col min="4757" max="4757" width="10.83203125" style="57"/>
    <col min="4758" max="4759" width="9.33203125" style="57" customWidth="1"/>
    <col min="4760" max="4760" width="10.83203125" style="57"/>
    <col min="4761" max="4764" width="9.33203125" style="57" customWidth="1"/>
    <col min="4765" max="4765" width="10.83203125" style="57"/>
    <col min="4766" max="4767" width="9.33203125" style="57" customWidth="1"/>
    <col min="4768" max="4768" width="10.83203125" style="57"/>
    <col min="4769" max="4772" width="9.33203125" style="57" customWidth="1"/>
    <col min="4773" max="4773" width="10.83203125" style="57"/>
    <col min="4774" max="4775" width="9.33203125" style="57" customWidth="1"/>
    <col min="4776" max="4776" width="10.83203125" style="57"/>
    <col min="4777" max="4780" width="9.33203125" style="57" customWidth="1"/>
    <col min="4781" max="4781" width="10.83203125" style="57"/>
    <col min="4782" max="4783" width="9.33203125" style="57" customWidth="1"/>
    <col min="4784" max="4784" width="10.83203125" style="57"/>
    <col min="4785" max="4788" width="9.33203125" style="57" customWidth="1"/>
    <col min="4789" max="4789" width="10.83203125" style="57"/>
    <col min="4790" max="4791" width="9.33203125" style="57" customWidth="1"/>
    <col min="4792" max="4792" width="10.83203125" style="57"/>
    <col min="4793" max="4798" width="9.33203125" style="57" customWidth="1"/>
    <col min="4799" max="4802" width="10.83203125" style="57"/>
    <col min="4803" max="4804" width="9.33203125" style="57" customWidth="1"/>
    <col min="4805" max="4805" width="10.83203125" style="57"/>
    <col min="4806" max="4807" width="9.33203125" style="57" customWidth="1"/>
    <col min="4808" max="4808" width="10.83203125" style="57"/>
    <col min="4809" max="4809" width="9.33203125" style="57" customWidth="1"/>
    <col min="4810" max="4811" width="10.83203125" style="57"/>
    <col min="4812" max="4813" width="9.33203125" style="57" customWidth="1"/>
    <col min="4814" max="4816" width="10.83203125" style="57"/>
    <col min="4817" max="4817" width="9.33203125" style="57" customWidth="1"/>
    <col min="4818" max="4819" width="10.83203125" style="57"/>
    <col min="4820" max="4822" width="9.33203125" style="57" customWidth="1"/>
    <col min="4823" max="4823" width="10.83203125" style="57"/>
    <col min="4824" max="4824" width="9.33203125" style="57" customWidth="1"/>
    <col min="4825" max="4827" width="10.83203125" style="57"/>
    <col min="4828" max="4828" width="9.33203125" style="57" customWidth="1"/>
    <col min="4829" max="4829" width="10.83203125" style="57"/>
    <col min="4830" max="4830" width="9.33203125" style="57" customWidth="1"/>
    <col min="4831" max="4831" width="10.83203125" style="57"/>
    <col min="4832" max="4833" width="9.33203125" style="57" customWidth="1"/>
    <col min="4834" max="4835" width="10.83203125" style="57"/>
    <col min="4836" max="4836" width="9.33203125" style="57" customWidth="1"/>
    <col min="4837" max="4839" width="10.83203125" style="57"/>
    <col min="4840" max="4841" width="9.33203125" style="57" customWidth="1"/>
    <col min="4842" max="4843" width="10.83203125" style="57"/>
    <col min="4844" max="4844" width="9.33203125" style="57" customWidth="1"/>
    <col min="4845" max="4845" width="10.83203125" style="57"/>
    <col min="4846" max="4846" width="9.33203125" style="57" customWidth="1"/>
    <col min="4847" max="4847" width="10.83203125" style="57"/>
    <col min="4848" max="4849" width="9.33203125" style="57" customWidth="1"/>
    <col min="4850" max="4851" width="10.83203125" style="57"/>
    <col min="4852" max="4853" width="9.33203125" style="57" customWidth="1"/>
    <col min="4854" max="4854" width="10.83203125" style="57"/>
    <col min="4855" max="4856" width="9.33203125" style="57" customWidth="1"/>
    <col min="4857" max="4859" width="10.83203125" style="57"/>
    <col min="4860" max="4861" width="9.33203125" style="57" customWidth="1"/>
    <col min="4862" max="4866" width="10.83203125" style="57"/>
    <col min="4867" max="4872" width="9.33203125" style="57" customWidth="1"/>
    <col min="4873" max="4874" width="10.83203125" style="57"/>
    <col min="4875" max="4878" width="9.33203125" style="57" customWidth="1"/>
    <col min="4879" max="4882" width="10.83203125" style="57"/>
    <col min="4883" max="4884" width="9.33203125" style="57" customWidth="1"/>
    <col min="4885" max="4888" width="10.83203125" style="57"/>
    <col min="4889" max="4889" width="9.33203125" style="57" customWidth="1"/>
    <col min="4890" max="4890" width="10.83203125" style="57"/>
    <col min="4891" max="4892" width="9.33203125" style="57" customWidth="1"/>
    <col min="4893" max="4893" width="10.83203125" style="57"/>
    <col min="4894" max="4895" width="9.33203125" style="57" customWidth="1"/>
    <col min="4896" max="4896" width="10.83203125" style="57"/>
    <col min="4897" max="4897" width="9.33203125" style="57" customWidth="1"/>
    <col min="4898" max="4899" width="10.83203125" style="57"/>
    <col min="4900" max="4901" width="9.33203125" style="57" customWidth="1"/>
    <col min="4902" max="4904" width="10.83203125" style="57"/>
    <col min="4905" max="4905" width="9.33203125" style="57" customWidth="1"/>
    <col min="4906" max="4907" width="10.83203125" style="57"/>
    <col min="4908" max="4910" width="9.33203125" style="57" customWidth="1"/>
    <col min="4911" max="4911" width="10.83203125" style="57"/>
    <col min="4912" max="4912" width="9.33203125" style="57" customWidth="1"/>
    <col min="4913" max="4915" width="10.83203125" style="57"/>
    <col min="4916" max="4916" width="9.33203125" style="57" customWidth="1"/>
    <col min="4917" max="4917" width="10.83203125" style="57"/>
    <col min="4918" max="4918" width="9.33203125" style="57" customWidth="1"/>
    <col min="4919" max="4919" width="10.83203125" style="57"/>
    <col min="4920" max="4921" width="9.33203125" style="57" customWidth="1"/>
    <col min="4922" max="4923" width="10.83203125" style="57"/>
    <col min="4924" max="4924" width="9.33203125" style="57" customWidth="1"/>
    <col min="4925" max="4927" width="10.83203125" style="57"/>
    <col min="4928" max="4929" width="9.33203125" style="57" customWidth="1"/>
    <col min="4930" max="4931" width="10.83203125" style="57"/>
    <col min="4932" max="4932" width="9.33203125" style="57" customWidth="1"/>
    <col min="4933" max="4933" width="10.83203125" style="57"/>
    <col min="4934" max="4934" width="9.33203125" style="57" customWidth="1"/>
    <col min="4935" max="4935" width="10.83203125" style="57"/>
    <col min="4936" max="4937" width="9.33203125" style="57" customWidth="1"/>
    <col min="4938" max="4939" width="10.83203125" style="57"/>
    <col min="4940" max="4941" width="9.33203125" style="57" customWidth="1"/>
    <col min="4942" max="4942" width="10.83203125" style="57"/>
    <col min="4943" max="4944" width="9.33203125" style="57" customWidth="1"/>
    <col min="4945" max="4947" width="10.83203125" style="57"/>
    <col min="4948" max="4949" width="9.33203125" style="57" customWidth="1"/>
    <col min="4950" max="4954" width="10.83203125" style="57"/>
    <col min="4955" max="4957" width="9.33203125" style="57" customWidth="1"/>
    <col min="4958" max="4958" width="10.83203125" style="57"/>
    <col min="4959" max="4959" width="9.33203125" style="57" customWidth="1"/>
    <col min="4960" max="4960" width="10.83203125" style="57"/>
    <col min="4961" max="4964" width="9.33203125" style="57" customWidth="1"/>
    <col min="4965" max="4965" width="10.83203125" style="57"/>
    <col min="4966" max="4967" width="9.33203125" style="57" customWidth="1"/>
    <col min="4968" max="4968" width="10.83203125" style="57"/>
    <col min="4969" max="4972" width="9.33203125" style="57" customWidth="1"/>
    <col min="4973" max="4973" width="10.83203125" style="57"/>
    <col min="4974" max="4975" width="9.33203125" style="57" customWidth="1"/>
    <col min="4976" max="4976" width="10.83203125" style="57"/>
    <col min="4977" max="4980" width="9.33203125" style="57" customWidth="1"/>
    <col min="4981" max="4981" width="10.83203125" style="57"/>
    <col min="4982" max="4983" width="9.33203125" style="57" customWidth="1"/>
    <col min="4984" max="4984" width="10.83203125" style="57"/>
    <col min="4985" max="4988" width="9.33203125" style="57" customWidth="1"/>
    <col min="4989" max="4989" width="10.83203125" style="57"/>
    <col min="4990" max="4991" width="9.33203125" style="57" customWidth="1"/>
    <col min="4992" max="4992" width="10.83203125" style="57"/>
    <col min="4993" max="4998" width="9.33203125" style="57" customWidth="1"/>
    <col min="4999" max="5002" width="10.83203125" style="57"/>
    <col min="5003" max="5004" width="9.33203125" style="57" customWidth="1"/>
    <col min="5005" max="5008" width="10.83203125" style="57"/>
    <col min="5009" max="5009" width="9.33203125" style="57" customWidth="1"/>
    <col min="5010" max="5010" width="10.83203125" style="57"/>
    <col min="5011" max="5014" width="9.33203125" style="57" customWidth="1"/>
    <col min="5015" max="5015" width="10.83203125" style="57"/>
    <col min="5016" max="5017" width="9.33203125" style="57" customWidth="1"/>
    <col min="5018" max="5019" width="10.83203125" style="57"/>
    <col min="5020" max="5020" width="9.33203125" style="57" customWidth="1"/>
    <col min="5021" max="5021" width="10.83203125" style="57"/>
    <col min="5022" max="5023" width="9.33203125" style="57" customWidth="1"/>
    <col min="5024" max="5024" width="10.83203125" style="57"/>
    <col min="5025" max="5025" width="9.33203125" style="57" customWidth="1"/>
    <col min="5026" max="5027" width="10.83203125" style="57"/>
    <col min="5028" max="5028" width="9.33203125" style="57" customWidth="1"/>
    <col min="5029" max="5030" width="10.83203125" style="57"/>
    <col min="5031" max="5033" width="9.33203125" style="57" customWidth="1"/>
    <col min="5034" max="5035" width="10.83203125" style="57"/>
    <col min="5036" max="5038" width="9.33203125" style="57" customWidth="1"/>
    <col min="5039" max="5039" width="10.83203125" style="57"/>
    <col min="5040" max="5040" width="9.33203125" style="57" customWidth="1"/>
    <col min="5041" max="5043" width="10.83203125" style="57"/>
    <col min="5044" max="5045" width="9.33203125" style="57" customWidth="1"/>
    <col min="5046" max="5050" width="10.83203125" style="57"/>
    <col min="5051" max="5053" width="9.33203125" style="57" customWidth="1"/>
    <col min="5054" max="5054" width="10.83203125" style="57"/>
    <col min="5055" max="5055" width="9.33203125" style="57" customWidth="1"/>
    <col min="5056" max="5056" width="10.83203125" style="57"/>
    <col min="5057" max="5060" width="9.33203125" style="57" customWidth="1"/>
    <col min="5061" max="5061" width="10.83203125" style="57"/>
    <col min="5062" max="5063" width="9.33203125" style="57" customWidth="1"/>
    <col min="5064" max="5064" width="10.83203125" style="57"/>
    <col min="5065" max="5068" width="9.33203125" style="57" customWidth="1"/>
    <col min="5069" max="5069" width="10.83203125" style="57"/>
    <col min="5070" max="5071" width="9.33203125" style="57" customWidth="1"/>
    <col min="5072" max="5072" width="10.83203125" style="57"/>
    <col min="5073" max="5076" width="9.33203125" style="57" customWidth="1"/>
    <col min="5077" max="5077" width="10.83203125" style="57"/>
    <col min="5078" max="5079" width="9.33203125" style="57" customWidth="1"/>
    <col min="5080" max="5080" width="10.83203125" style="57"/>
    <col min="5081" max="5086" width="9.33203125" style="57" customWidth="1"/>
    <col min="5087" max="5090" width="10.83203125" style="57"/>
    <col min="5091" max="5092" width="9.33203125" style="57" customWidth="1"/>
    <col min="5093" max="5096" width="10.83203125" style="57"/>
    <col min="5097" max="5097" width="9.33203125" style="57" customWidth="1"/>
    <col min="5098" max="5098" width="10.83203125" style="57"/>
    <col min="5099" max="5100" width="9.33203125" style="57" customWidth="1"/>
    <col min="5101" max="5101" width="10.83203125" style="57"/>
    <col min="5102" max="5105" width="9.33203125" style="57" customWidth="1"/>
    <col min="5106" max="5107" width="10.83203125" style="57"/>
    <col min="5108" max="5109" width="9.33203125" style="57" customWidth="1"/>
    <col min="5110" max="5110" width="10.83203125" style="57"/>
    <col min="5111" max="5112" width="9.33203125" style="57" customWidth="1"/>
    <col min="5113" max="5115" width="10.83203125" style="57"/>
    <col min="5116" max="5117" width="9.33203125" style="57" customWidth="1"/>
    <col min="5118" max="5118" width="10.83203125" style="57"/>
    <col min="5119" max="5120" width="9.33203125" style="57" customWidth="1"/>
    <col min="5121" max="5123" width="10.83203125" style="57"/>
    <col min="5124" max="5124" width="9.33203125" style="57" customWidth="1"/>
    <col min="5125" max="5125" width="10.83203125" style="57"/>
    <col min="5126" max="5129" width="9.33203125" style="57" customWidth="1"/>
    <col min="5130" max="5131" width="10.83203125" style="57"/>
    <col min="5132" max="5132" width="9.33203125" style="57" customWidth="1"/>
    <col min="5133" max="5133" width="10.83203125" style="57"/>
    <col min="5134" max="5135" width="9.33203125" style="57" customWidth="1"/>
    <col min="5136" max="5139" width="10.83203125" style="57"/>
    <col min="5140" max="5141" width="9.33203125" style="57" customWidth="1"/>
    <col min="5142" max="5146" width="10.83203125" style="57"/>
    <col min="5147" max="5149" width="9.33203125" style="57" customWidth="1"/>
    <col min="5150" max="5150" width="10.83203125" style="57"/>
    <col min="5151" max="5151" width="9.33203125" style="57" customWidth="1"/>
    <col min="5152" max="5152" width="10.83203125" style="57"/>
    <col min="5153" max="5156" width="9.33203125" style="57" customWidth="1"/>
    <col min="5157" max="5157" width="10.83203125" style="57"/>
    <col min="5158" max="5159" width="9.33203125" style="57" customWidth="1"/>
    <col min="5160" max="5160" width="10.83203125" style="57"/>
    <col min="5161" max="5164" width="9.33203125" style="57" customWidth="1"/>
    <col min="5165" max="5165" width="10.83203125" style="57"/>
    <col min="5166" max="5167" width="9.33203125" style="57" customWidth="1"/>
    <col min="5168" max="5168" width="10.83203125" style="57"/>
    <col min="5169" max="5174" width="9.33203125" style="57" customWidth="1"/>
    <col min="5175" max="5178" width="10.83203125" style="57"/>
    <col min="5179" max="5180" width="9.33203125" style="57" customWidth="1"/>
    <col min="5181" max="5184" width="10.83203125" style="57"/>
    <col min="5185" max="5185" width="9.33203125" style="57" customWidth="1"/>
    <col min="5186" max="5186" width="10.83203125" style="57"/>
    <col min="5187" max="5190" width="9.33203125" style="57" customWidth="1"/>
    <col min="5191" max="5191" width="10.83203125" style="57"/>
    <col min="5192" max="5193" width="9.33203125" style="57" customWidth="1"/>
    <col min="5194" max="5195" width="10.83203125" style="57"/>
    <col min="5196" max="5196" width="9.33203125" style="57" customWidth="1"/>
    <col min="5197" max="5197" width="10.83203125" style="57"/>
    <col min="5198" max="5199" width="9.33203125" style="57" customWidth="1"/>
    <col min="5200" max="5200" width="10.83203125" style="57"/>
    <col min="5201" max="5201" width="9.33203125" style="57" customWidth="1"/>
    <col min="5202" max="5203" width="10.83203125" style="57"/>
    <col min="5204" max="5204" width="9.33203125" style="57" customWidth="1"/>
    <col min="5205" max="5206" width="10.83203125" style="57"/>
    <col min="5207" max="5209" width="9.33203125" style="57" customWidth="1"/>
    <col min="5210" max="5211" width="10.83203125" style="57"/>
    <col min="5212" max="5214" width="9.33203125" style="57" customWidth="1"/>
    <col min="5215" max="5215" width="10.83203125" style="57"/>
    <col min="5216" max="5216" width="9.33203125" style="57" customWidth="1"/>
    <col min="5217" max="5219" width="10.83203125" style="57"/>
    <col min="5220" max="5221" width="9.33203125" style="57" customWidth="1"/>
    <col min="5222" max="5226" width="10.83203125" style="57"/>
    <col min="5227" max="5229" width="9.33203125" style="57" customWidth="1"/>
    <col min="5230" max="5230" width="10.83203125" style="57"/>
    <col min="5231" max="5231" width="9.33203125" style="57" customWidth="1"/>
    <col min="5232" max="5232" width="10.83203125" style="57"/>
    <col min="5233" max="5236" width="9.33203125" style="57" customWidth="1"/>
    <col min="5237" max="5237" width="10.83203125" style="57"/>
    <col min="5238" max="5239" width="9.33203125" style="57" customWidth="1"/>
    <col min="5240" max="5240" width="10.83203125" style="57"/>
    <col min="5241" max="5244" width="9.33203125" style="57" customWidth="1"/>
    <col min="5245" max="5245" width="10.83203125" style="57"/>
    <col min="5246" max="5247" width="9.33203125" style="57" customWidth="1"/>
    <col min="5248" max="5248" width="10.83203125" style="57"/>
    <col min="5249" max="5254" width="9.33203125" style="57" customWidth="1"/>
    <col min="5255" max="5258" width="10.83203125" style="57"/>
    <col min="5259" max="5260" width="9.33203125" style="57" customWidth="1"/>
    <col min="5261" max="5262" width="10.83203125" style="57"/>
    <col min="5263" max="5263" width="9.33203125" style="57" customWidth="1"/>
    <col min="5264" max="5264" width="10.83203125" style="57"/>
    <col min="5265" max="5265" width="9.33203125" style="57" customWidth="1"/>
    <col min="5266" max="5267" width="10.83203125" style="57"/>
    <col min="5268" max="5268" width="9.33203125" style="57" customWidth="1"/>
    <col min="5269" max="5269" width="10.83203125" style="57"/>
    <col min="5270" max="5270" width="9.33203125" style="57" customWidth="1"/>
    <col min="5271" max="5271" width="10.83203125" style="57"/>
    <col min="5272" max="5273" width="9.33203125" style="57" customWidth="1"/>
    <col min="5274" max="5275" width="10.83203125" style="57"/>
    <col min="5276" max="5276" width="9.33203125" style="57" customWidth="1"/>
    <col min="5277" max="5277" width="10.83203125" style="57"/>
    <col min="5278" max="5279" width="9.33203125" style="57" customWidth="1"/>
    <col min="5280" max="5283" width="10.83203125" style="57"/>
    <col min="5284" max="5285" width="9.33203125" style="57" customWidth="1"/>
    <col min="5286" max="5290" width="10.83203125" style="57"/>
    <col min="5291" max="5292" width="9.33203125" style="57" customWidth="1"/>
    <col min="5293" max="5294" width="10.83203125" style="57"/>
    <col min="5295" max="5297" width="9.33203125" style="57" customWidth="1"/>
    <col min="5298" max="5299" width="10.83203125" style="57"/>
    <col min="5300" max="5300" width="9.33203125" style="57" customWidth="1"/>
    <col min="5301" max="5304" width="10.83203125" style="57"/>
    <col min="5305" max="5305" width="9.33203125" style="57" customWidth="1"/>
    <col min="5306" max="5307" width="10.83203125" style="57"/>
    <col min="5308" max="5308" width="9.33203125" style="57" customWidth="1"/>
    <col min="5309" max="5309" width="10.83203125" style="57"/>
    <col min="5310" max="5310" width="9.33203125" style="57" customWidth="1"/>
    <col min="5311" max="5312" width="10.83203125" style="57"/>
    <col min="5313" max="5313" width="9.33203125" style="57" customWidth="1"/>
    <col min="5314" max="5315" width="10.83203125" style="57"/>
    <col min="5316" max="5317" width="9.33203125" style="57" customWidth="1"/>
    <col min="5318" max="5320" width="10.83203125" style="57"/>
    <col min="5321" max="5321" width="9.33203125" style="57" customWidth="1"/>
    <col min="5322" max="5322" width="10.83203125" style="57"/>
    <col min="5323" max="5324" width="9.33203125" style="57" customWidth="1"/>
    <col min="5325" max="5325" width="10.83203125" style="57"/>
    <col min="5326" max="5329" width="9.33203125" style="57" customWidth="1"/>
    <col min="5330" max="5331" width="10.83203125" style="57"/>
    <col min="5332" max="5336" width="9.33203125" style="57" customWidth="1"/>
    <col min="5337" max="5339" width="10.83203125" style="57"/>
    <col min="5340" max="5344" width="9.33203125" style="57" customWidth="1"/>
    <col min="5345" max="5347" width="10.83203125" style="57"/>
    <col min="5348" max="5350" width="9.33203125" style="57" customWidth="1"/>
    <col min="5351" max="5352" width="10.83203125" style="57"/>
    <col min="5353" max="5353" width="9.33203125" style="57" customWidth="1"/>
    <col min="5354" max="5355" width="10.83203125" style="57"/>
    <col min="5356" max="5356" width="9.33203125" style="57" customWidth="1"/>
    <col min="5357" max="5357" width="10.83203125" style="57"/>
    <col min="5358" max="5358" width="9.33203125" style="57" customWidth="1"/>
    <col min="5359" max="5359" width="10.83203125" style="57"/>
    <col min="5360" max="5361" width="9.33203125" style="57" customWidth="1"/>
    <col min="5362" max="5363" width="10.83203125" style="57"/>
    <col min="5364" max="5365" width="9.33203125" style="57" customWidth="1"/>
    <col min="5366" max="5368" width="10.83203125" style="57"/>
    <col min="5369" max="5369" width="9.33203125" style="57" customWidth="1"/>
    <col min="5370" max="5370" width="10.83203125" style="57"/>
    <col min="5371" max="5376" width="9.33203125" style="57" customWidth="1"/>
    <col min="5377" max="5379" width="10.83203125" style="57"/>
    <col min="5380" max="5381" width="9.33203125" style="57" customWidth="1"/>
    <col min="5382" max="5382" width="10.83203125" style="57"/>
    <col min="5383" max="5384" width="9.33203125" style="57" customWidth="1"/>
    <col min="5385" max="5387" width="10.83203125" style="57"/>
    <col min="5388" max="5388" width="9.33203125" style="57" customWidth="1"/>
    <col min="5389" max="5389" width="10.83203125" style="57"/>
    <col min="5390" max="5391" width="9.33203125" style="57" customWidth="1"/>
    <col min="5392" max="5392" width="10.83203125" style="57"/>
    <col min="5393" max="5393" width="9.33203125" style="57" customWidth="1"/>
    <col min="5394" max="5395" width="10.83203125" style="57"/>
    <col min="5396" max="5397" width="9.33203125" style="57" customWidth="1"/>
    <col min="5398" max="5400" width="10.83203125" style="57"/>
    <col min="5401" max="5401" width="9.33203125" style="57" customWidth="1"/>
    <col min="5402" max="5403" width="10.83203125" style="57"/>
    <col min="5404" max="5406" width="9.33203125" style="57" customWidth="1"/>
    <col min="5407" max="5407" width="10.83203125" style="57"/>
    <col min="5408" max="5408" width="9.33203125" style="57" customWidth="1"/>
    <col min="5409" max="5411" width="10.83203125" style="57"/>
    <col min="5412" max="5413" width="9.33203125" style="57" customWidth="1"/>
    <col min="5414" max="5416" width="10.83203125" style="57"/>
    <col min="5417" max="5417" width="9.33203125" style="57" customWidth="1"/>
    <col min="5418" max="5418" width="10.83203125" style="57"/>
    <col min="5419" max="5424" width="9.33203125" style="57" customWidth="1"/>
    <col min="5425" max="5425" width="10.83203125" style="57"/>
    <col min="5426" max="5426" width="9.33203125" style="57" customWidth="1"/>
    <col min="5427" max="5427" width="10.83203125" style="57"/>
    <col min="5428" max="5428" width="9.33203125" style="57" customWidth="1"/>
    <col min="5429" max="5429" width="10.83203125" style="57"/>
    <col min="5430" max="5433" width="9.33203125" style="57" customWidth="1"/>
    <col min="5434" max="5435" width="10.83203125" style="57"/>
    <col min="5436" max="5440" width="9.33203125" style="57" customWidth="1"/>
    <col min="5441" max="5443" width="10.83203125" style="57"/>
    <col min="5444" max="5444" width="9.33203125" style="57" customWidth="1"/>
    <col min="5445" max="5445" width="10.83203125" style="57"/>
    <col min="5446" max="5446" width="9.33203125" style="57" customWidth="1"/>
    <col min="5447" max="5447" width="10.83203125" style="57"/>
    <col min="5448" max="5449" width="9.33203125" style="57" customWidth="1"/>
    <col min="5450" max="5451" width="10.83203125" style="57"/>
    <col min="5452" max="5453" width="9.33203125" style="57" customWidth="1"/>
    <col min="5454" max="5454" width="10.83203125" style="57"/>
    <col min="5455" max="5456" width="9.33203125" style="57" customWidth="1"/>
    <col min="5457" max="5459" width="10.83203125" style="57"/>
    <col min="5460" max="5460" width="9.33203125" style="57" customWidth="1"/>
    <col min="5461" max="5461" width="10.83203125" style="57"/>
    <col min="5462" max="5463" width="9.33203125" style="57" customWidth="1"/>
    <col min="5464" max="5464" width="10.83203125" style="57"/>
    <col min="5465" max="5466" width="9.33203125" style="57" customWidth="1"/>
    <col min="5467" max="5467" width="10.83203125" style="57"/>
    <col min="5468" max="5469" width="9.33203125" style="57" customWidth="1"/>
    <col min="5470" max="5472" width="10.83203125" style="57"/>
    <col min="5473" max="5473" width="9.33203125" style="57" customWidth="1"/>
    <col min="5474" max="5475" width="10.83203125" style="57"/>
    <col min="5476" max="5477" width="9.33203125" style="57" customWidth="1"/>
    <col min="5478" max="5479" width="10.83203125" style="57"/>
    <col min="5480" max="5481" width="9.33203125" style="57" customWidth="1"/>
    <col min="5482" max="5483" width="10.83203125" style="57"/>
    <col min="5484" max="5484" width="9.33203125" style="57" customWidth="1"/>
    <col min="5485" max="5488" width="10.83203125" style="57"/>
    <col min="5489" max="5489" width="9.33203125" style="57" customWidth="1"/>
    <col min="5490" max="5491" width="10.83203125" style="57"/>
    <col min="5492" max="5493" width="9.33203125" style="57" customWidth="1"/>
    <col min="5494" max="5496" width="10.83203125" style="57"/>
    <col min="5497" max="5497" width="9.33203125" style="57" customWidth="1"/>
    <col min="5498" max="5498" width="10.83203125" style="57"/>
    <col min="5499" max="5504" width="9.33203125" style="57" customWidth="1"/>
    <col min="5505" max="5505" width="10.83203125" style="57"/>
    <col min="5506" max="5506" width="9.33203125" style="57" customWidth="1"/>
    <col min="5507" max="5507" width="10.83203125" style="57"/>
    <col min="5508" max="5508" width="9.33203125" style="57" customWidth="1"/>
    <col min="5509" max="5509" width="10.83203125" style="57"/>
    <col min="5510" max="5510" width="9.33203125" style="57" customWidth="1"/>
    <col min="5511" max="5512" width="10.83203125" style="57"/>
    <col min="5513" max="5514" width="9.33203125" style="57" customWidth="1"/>
    <col min="5515" max="5515" width="10.83203125" style="57"/>
    <col min="5516" max="5516" width="9.33203125" style="57" customWidth="1"/>
    <col min="5517" max="5517" width="10.83203125" style="57"/>
    <col min="5518" max="5518" width="9.33203125" style="57" customWidth="1"/>
    <col min="5519" max="5519" width="10.83203125" style="57"/>
    <col min="5520" max="5520" width="9.33203125" style="57" customWidth="1"/>
    <col min="5521" max="5521" width="10.83203125" style="57"/>
    <col min="5522" max="5522" width="9.33203125" style="57" customWidth="1"/>
    <col min="5523" max="5523" width="10.83203125" style="57"/>
    <col min="5524" max="5525" width="9.33203125" style="57" customWidth="1"/>
    <col min="5526" max="5528" width="10.83203125" style="57"/>
    <col min="5529" max="5529" width="9.33203125" style="57" customWidth="1"/>
    <col min="5530" max="5531" width="10.83203125" style="57"/>
    <col min="5532" max="5532" width="9.33203125" style="57" customWidth="1"/>
    <col min="5533" max="5533" width="10.83203125" style="57"/>
    <col min="5534" max="5537" width="9.33203125" style="57" customWidth="1"/>
    <col min="5538" max="5539" width="10.83203125" style="57"/>
    <col min="5540" max="5542" width="9.33203125" style="57" customWidth="1"/>
    <col min="5543" max="5543" width="10.83203125" style="57"/>
    <col min="5544" max="5545" width="9.33203125" style="57" customWidth="1"/>
    <col min="5546" max="5547" width="10.83203125" style="57"/>
    <col min="5548" max="5549" width="9.33203125" style="57" customWidth="1"/>
    <col min="5550" max="5550" width="10.83203125" style="57"/>
    <col min="5551" max="5551" width="9.33203125" style="57" customWidth="1"/>
    <col min="5552" max="5552" width="10.83203125" style="57"/>
    <col min="5553" max="5553" width="9.33203125" style="57" customWidth="1"/>
    <col min="5554" max="5555" width="10.83203125" style="57"/>
    <col min="5556" max="5556" width="9.33203125" style="57" customWidth="1"/>
    <col min="5557" max="5557" width="10.83203125" style="57"/>
    <col min="5558" max="5558" width="9.33203125" style="57" customWidth="1"/>
    <col min="5559" max="5559" width="10.83203125" style="57"/>
    <col min="5560" max="5560" width="9.33203125" style="57" customWidth="1"/>
    <col min="5561" max="5563" width="10.83203125" style="57"/>
    <col min="5564" max="5564" width="9.33203125" style="57" customWidth="1"/>
    <col min="5565" max="5566" width="10.83203125" style="57"/>
    <col min="5567" max="5568" width="9.33203125" style="57" customWidth="1"/>
    <col min="5569" max="5571" width="10.83203125" style="57"/>
    <col min="5572" max="5574" width="9.33203125" style="57" customWidth="1"/>
    <col min="5575" max="5575" width="10.83203125" style="57"/>
    <col min="5576" max="5576" width="9.33203125" style="57" customWidth="1"/>
    <col min="5577" max="5579" width="10.83203125" style="57"/>
    <col min="5580" max="5580" width="9.33203125" style="57" customWidth="1"/>
    <col min="5581" max="5581" width="10.83203125" style="57"/>
    <col min="5582" max="5582" width="9.33203125" style="57" customWidth="1"/>
    <col min="5583" max="5583" width="10.83203125" style="57"/>
    <col min="5584" max="5585" width="9.33203125" style="57" customWidth="1"/>
    <col min="5586" max="5587" width="10.83203125" style="57"/>
    <col min="5588" max="5590" width="9.33203125" style="57" customWidth="1"/>
    <col min="5591" max="5591" width="10.83203125" style="57"/>
    <col min="5592" max="5593" width="9.33203125" style="57" customWidth="1"/>
    <col min="5594" max="5595" width="10.83203125" style="57"/>
    <col min="5596" max="5600" width="9.33203125" style="57" customWidth="1"/>
    <col min="5601" max="5601" width="10.83203125" style="57"/>
    <col min="5602" max="5602" width="9.33203125" style="57" customWidth="1"/>
    <col min="5603" max="5603" width="10.83203125" style="57"/>
    <col min="5604" max="5604" width="9.33203125" style="57" customWidth="1"/>
    <col min="5605" max="5605" width="10.83203125" style="57"/>
    <col min="5606" max="5609" width="9.33203125" style="57" customWidth="1"/>
    <col min="5610" max="5611" width="10.83203125" style="57"/>
    <col min="5612" max="5612" width="9.33203125" style="57" customWidth="1"/>
    <col min="5613" max="5615" width="10.83203125" style="57"/>
    <col min="5616" max="5617" width="9.33203125" style="57" customWidth="1"/>
    <col min="5618" max="5619" width="10.83203125" style="57"/>
    <col min="5620" max="5620" width="9.33203125" style="57" customWidth="1"/>
    <col min="5621" max="5621" width="10.83203125" style="57"/>
    <col min="5622" max="5622" width="9.33203125" style="57" customWidth="1"/>
    <col min="5623" max="5623" width="10.83203125" style="57"/>
    <col min="5624" max="5625" width="9.33203125" style="57" customWidth="1"/>
    <col min="5626" max="5627" width="10.83203125" style="57"/>
    <col min="5628" max="5629" width="9.33203125" style="57" customWidth="1"/>
    <col min="5630" max="5630" width="10.83203125" style="57"/>
    <col min="5631" max="5632" width="9.33203125" style="57" customWidth="1"/>
    <col min="5633" max="5633" width="10.83203125" style="57"/>
    <col min="5634" max="5634" width="9.33203125" style="57" customWidth="1"/>
    <col min="5635" max="5635" width="10.83203125" style="57"/>
    <col min="5636" max="5636" width="9.33203125" style="57" customWidth="1"/>
    <col min="5637" max="5637" width="10.83203125" style="57"/>
    <col min="5638" max="5638" width="9.33203125" style="57" customWidth="1"/>
    <col min="5639" max="5639" width="10.83203125" style="57"/>
    <col min="5640" max="5641" width="9.33203125" style="57" customWidth="1"/>
    <col min="5642" max="5643" width="10.83203125" style="57"/>
    <col min="5644" max="5644" width="9.33203125" style="57" customWidth="1"/>
    <col min="5645" max="5646" width="10.83203125" style="57"/>
    <col min="5647" max="5649" width="9.33203125" style="57" customWidth="1"/>
    <col min="5650" max="5651" width="10.83203125" style="57"/>
    <col min="5652" max="5654" width="9.33203125" style="57" customWidth="1"/>
    <col min="5655" max="5655" width="10.83203125" style="57"/>
    <col min="5656" max="5656" width="9.33203125" style="57" customWidth="1"/>
    <col min="5657" max="5659" width="10.83203125" style="57"/>
    <col min="5660" max="5662" width="9.33203125" style="57" customWidth="1"/>
    <col min="5663" max="5666" width="10.83203125" style="57"/>
    <col min="5667" max="5668" width="9.33203125" style="57" customWidth="1"/>
    <col min="5669" max="5672" width="10.83203125" style="57"/>
    <col min="5673" max="5673" width="9.33203125" style="57" customWidth="1"/>
    <col min="5674" max="5674" width="10.83203125" style="57"/>
    <col min="5675" max="5676" width="9.33203125" style="57" customWidth="1"/>
    <col min="5677" max="5678" width="10.83203125" style="57"/>
    <col min="5679" max="5679" width="9.33203125" style="57" customWidth="1"/>
    <col min="5680" max="5680" width="10.83203125" style="57"/>
    <col min="5681" max="5681" width="9.33203125" style="57" customWidth="1"/>
    <col min="5682" max="5683" width="10.83203125" style="57"/>
    <col min="5684" max="5684" width="9.33203125" style="57" customWidth="1"/>
    <col min="5685" max="5685" width="10.83203125" style="57"/>
    <col min="5686" max="5686" width="9.33203125" style="57" customWidth="1"/>
    <col min="5687" max="5687" width="10.83203125" style="57"/>
    <col min="5688" max="5689" width="9.33203125" style="57" customWidth="1"/>
    <col min="5690" max="5691" width="10.83203125" style="57"/>
    <col min="5692" max="5692" width="9.33203125" style="57" customWidth="1"/>
    <col min="5693" max="5693" width="10.83203125" style="57"/>
    <col min="5694" max="5695" width="9.33203125" style="57" customWidth="1"/>
    <col min="5696" max="5699" width="10.83203125" style="57"/>
    <col min="5700" max="5701" width="9.33203125" style="57" customWidth="1"/>
    <col min="5702" max="5706" width="10.83203125" style="57"/>
    <col min="5707" max="5709" width="9.33203125" style="57" customWidth="1"/>
    <col min="5710" max="5710" width="10.83203125" style="57"/>
    <col min="5711" max="5711" width="9.33203125" style="57" customWidth="1"/>
    <col min="5712" max="5712" width="10.83203125" style="57"/>
    <col min="5713" max="5716" width="9.33203125" style="57" customWidth="1"/>
    <col min="5717" max="5717" width="10.83203125" style="57"/>
    <col min="5718" max="5719" width="9.33203125" style="57" customWidth="1"/>
    <col min="5720" max="5720" width="10.83203125" style="57"/>
    <col min="5721" max="5724" width="9.33203125" style="57" customWidth="1"/>
    <col min="5725" max="5725" width="10.83203125" style="57"/>
    <col min="5726" max="5727" width="9.33203125" style="57" customWidth="1"/>
    <col min="5728" max="5728" width="10.83203125" style="57"/>
    <col min="5729" max="5734" width="9.33203125" style="57" customWidth="1"/>
    <col min="5735" max="5738" width="10.83203125" style="57"/>
    <col min="5739" max="5742" width="9.33203125" style="57" customWidth="1"/>
    <col min="5743" max="5743" width="10.83203125" style="57"/>
    <col min="5744" max="5745" width="9.33203125" style="57" customWidth="1"/>
    <col min="5746" max="5747" width="10.83203125" style="57"/>
    <col min="5748" max="5748" width="9.33203125" style="57" customWidth="1"/>
    <col min="5749" max="5749" width="10.83203125" style="57"/>
    <col min="5750" max="5751" width="9.33203125" style="57" customWidth="1"/>
    <col min="5752" max="5752" width="10.83203125" style="57"/>
    <col min="5753" max="5753" width="9.33203125" style="57" customWidth="1"/>
    <col min="5754" max="5755" width="10.83203125" style="57"/>
    <col min="5756" max="5756" width="9.33203125" style="57" customWidth="1"/>
    <col min="5757" max="5758" width="10.83203125" style="57"/>
    <col min="5759" max="5761" width="9.33203125" style="57" customWidth="1"/>
    <col min="5762" max="5763" width="10.83203125" style="57"/>
    <col min="5764" max="5766" width="9.33203125" style="57" customWidth="1"/>
    <col min="5767" max="5767" width="10.83203125" style="57"/>
    <col min="5768" max="5768" width="9.33203125" style="57" customWidth="1"/>
    <col min="5769" max="5771" width="10.83203125" style="57"/>
    <col min="5772" max="5773" width="9.33203125" style="57" customWidth="1"/>
    <col min="5774" max="5778" width="10.83203125" style="57"/>
    <col min="5779" max="5781" width="9.33203125" style="57" customWidth="1"/>
    <col min="5782" max="5782" width="10.83203125" style="57"/>
    <col min="5783" max="5783" width="9.33203125" style="57" customWidth="1"/>
    <col min="5784" max="5784" width="10.83203125" style="57"/>
    <col min="5785" max="5788" width="9.33203125" style="57" customWidth="1"/>
    <col min="5789" max="5789" width="10.83203125" style="57"/>
    <col min="5790" max="5791" width="9.33203125" style="57" customWidth="1"/>
    <col min="5792" max="5792" width="10.83203125" style="57"/>
    <col min="5793" max="5796" width="9.33203125" style="57" customWidth="1"/>
    <col min="5797" max="5797" width="10.83203125" style="57"/>
    <col min="5798" max="5799" width="9.33203125" style="57" customWidth="1"/>
    <col min="5800" max="5800" width="10.83203125" style="57"/>
    <col min="5801" max="5804" width="9.33203125" style="57" customWidth="1"/>
    <col min="5805" max="5805" width="10.83203125" style="57"/>
    <col min="5806" max="5807" width="9.33203125" style="57" customWidth="1"/>
    <col min="5808" max="5808" width="10.83203125" style="57"/>
    <col min="5809" max="5814" width="9.33203125" style="57" customWidth="1"/>
    <col min="5815" max="5818" width="10.83203125" style="57"/>
    <col min="5819" max="5820" width="9.33203125" style="57" customWidth="1"/>
    <col min="5821" max="5822" width="10.83203125" style="57"/>
    <col min="5823" max="5823" width="9.33203125" style="57" customWidth="1"/>
    <col min="5824" max="5824" width="10.83203125" style="57"/>
    <col min="5825" max="5825" width="9.33203125" style="57" customWidth="1"/>
    <col min="5826" max="5827" width="10.83203125" style="57"/>
    <col min="5828" max="5828" width="9.33203125" style="57" customWidth="1"/>
    <col min="5829" max="5829" width="10.83203125" style="57"/>
    <col min="5830" max="5830" width="9.33203125" style="57" customWidth="1"/>
    <col min="5831" max="5831" width="10.83203125" style="57"/>
    <col min="5832" max="5833" width="9.33203125" style="57" customWidth="1"/>
    <col min="5834" max="5835" width="10.83203125" style="57"/>
    <col min="5836" max="5836" width="9.33203125" style="57" customWidth="1"/>
    <col min="5837" max="5837" width="10.83203125" style="57"/>
    <col min="5838" max="5839" width="9.33203125" style="57" customWidth="1"/>
    <col min="5840" max="5843" width="10.83203125" style="57"/>
    <col min="5844" max="5845" width="9.33203125" style="57" customWidth="1"/>
    <col min="5846" max="5850" width="10.83203125" style="57"/>
    <col min="5851" max="5852" width="9.33203125" style="57" customWidth="1"/>
    <col min="5853" max="5854" width="10.83203125" style="57"/>
    <col min="5855" max="5857" width="9.33203125" style="57" customWidth="1"/>
    <col min="5858" max="5859" width="10.83203125" style="57"/>
    <col min="5860" max="5860" width="9.33203125" style="57" customWidth="1"/>
    <col min="5861" max="5864" width="10.83203125" style="57"/>
    <col min="5865" max="5865" width="9.33203125" style="57" customWidth="1"/>
    <col min="5866" max="5867" width="10.83203125" style="57"/>
    <col min="5868" max="5868" width="9.33203125" style="57" customWidth="1"/>
    <col min="5869" max="5869" width="10.83203125" style="57"/>
    <col min="5870" max="5870" width="9.33203125" style="57" customWidth="1"/>
    <col min="5871" max="5872" width="10.83203125" style="57"/>
    <col min="5873" max="5873" width="9.33203125" style="57" customWidth="1"/>
    <col min="5874" max="5875" width="10.83203125" style="57"/>
    <col min="5876" max="5877" width="9.33203125" style="57" customWidth="1"/>
    <col min="5878" max="5880" width="10.83203125" style="57"/>
    <col min="5881" max="5881" width="9.33203125" style="57" customWidth="1"/>
    <col min="5882" max="5882" width="10.83203125" style="57"/>
    <col min="5883" max="5884" width="9.33203125" style="57" customWidth="1"/>
    <col min="5885" max="5885" width="10.83203125" style="57"/>
    <col min="5886" max="5889" width="9.33203125" style="57" customWidth="1"/>
    <col min="5890" max="5891" width="10.83203125" style="57"/>
    <col min="5892" max="5896" width="9.33203125" style="57" customWidth="1"/>
    <col min="5897" max="5899" width="10.83203125" style="57"/>
    <col min="5900" max="5904" width="9.33203125" style="57" customWidth="1"/>
    <col min="5905" max="5907" width="10.83203125" style="57"/>
    <col min="5908" max="5910" width="9.33203125" style="57" customWidth="1"/>
    <col min="5911" max="5912" width="10.83203125" style="57"/>
    <col min="5913" max="5913" width="9.33203125" style="57" customWidth="1"/>
    <col min="5914" max="5915" width="10.83203125" style="57"/>
    <col min="5916" max="5916" width="9.33203125" style="57" customWidth="1"/>
    <col min="5917" max="5917" width="10.83203125" style="57"/>
    <col min="5918" max="5918" width="9.33203125" style="57" customWidth="1"/>
    <col min="5919" max="5919" width="10.83203125" style="57"/>
    <col min="5920" max="5921" width="9.33203125" style="57" customWidth="1"/>
    <col min="5922" max="5923" width="10.83203125" style="57"/>
    <col min="5924" max="5925" width="9.33203125" style="57" customWidth="1"/>
    <col min="5926" max="5928" width="10.83203125" style="57"/>
    <col min="5929" max="5929" width="9.33203125" style="57" customWidth="1"/>
    <col min="5930" max="5930" width="10.83203125" style="57"/>
    <col min="5931" max="5936" width="9.33203125" style="57" customWidth="1"/>
    <col min="5937" max="5939" width="10.83203125" style="57"/>
    <col min="5940" max="5941" width="9.33203125" style="57" customWidth="1"/>
    <col min="5942" max="5942" width="10.83203125" style="57"/>
    <col min="5943" max="5944" width="9.33203125" style="57" customWidth="1"/>
    <col min="5945" max="5947" width="10.83203125" style="57"/>
    <col min="5948" max="5948" width="9.33203125" style="57" customWidth="1"/>
    <col min="5949" max="5949" width="10.83203125" style="57"/>
    <col min="5950" max="5951" width="9.33203125" style="57" customWidth="1"/>
    <col min="5952" max="5952" width="10.83203125" style="57"/>
    <col min="5953" max="5953" width="9.33203125" style="57" customWidth="1"/>
    <col min="5954" max="5955" width="10.83203125" style="57"/>
    <col min="5956" max="5957" width="9.33203125" style="57" customWidth="1"/>
    <col min="5958" max="5960" width="10.83203125" style="57"/>
    <col min="5961" max="5961" width="9.33203125" style="57" customWidth="1"/>
    <col min="5962" max="5963" width="10.83203125" style="57"/>
    <col min="5964" max="5966" width="9.33203125" style="57" customWidth="1"/>
    <col min="5967" max="5967" width="10.83203125" style="57"/>
    <col min="5968" max="5968" width="9.33203125" style="57" customWidth="1"/>
    <col min="5969" max="5971" width="10.83203125" style="57"/>
    <col min="5972" max="5973" width="9.33203125" style="57" customWidth="1"/>
    <col min="5974" max="5976" width="10.83203125" style="57"/>
    <col min="5977" max="5977" width="9.33203125" style="57" customWidth="1"/>
    <col min="5978" max="5978" width="10.83203125" style="57"/>
    <col min="5979" max="5982" width="9.33203125" style="57" customWidth="1"/>
    <col min="5983" max="5983" width="10.83203125" style="57"/>
    <col min="5984" max="5984" width="9.33203125" style="57" customWidth="1"/>
    <col min="5985" max="5987" width="10.83203125" style="57"/>
    <col min="5988" max="5988" width="9.33203125" style="57" customWidth="1"/>
    <col min="5989" max="5989" width="10.83203125" style="57"/>
    <col min="5990" max="5991" width="9.33203125" style="57" customWidth="1"/>
    <col min="5992" max="5992" width="10.83203125" style="57"/>
    <col min="5993" max="5993" width="9.33203125" style="57" customWidth="1"/>
    <col min="5994" max="5995" width="10.83203125" style="57"/>
    <col min="5996" max="5996" width="9.33203125" style="57" customWidth="1"/>
    <col min="5997" max="5998" width="10.83203125" style="57"/>
    <col min="5999" max="6001" width="9.33203125" style="57" customWidth="1"/>
    <col min="6002" max="6003" width="10.83203125" style="57"/>
    <col min="6004" max="6004" width="9.33203125" style="57" customWidth="1"/>
    <col min="6005" max="6006" width="10.83203125" style="57"/>
    <col min="6007" max="6007" width="9.33203125" style="57" customWidth="1"/>
    <col min="6008" max="6008" width="10.83203125" style="57"/>
    <col min="6009" max="6009" width="9.33203125" style="57" customWidth="1"/>
    <col min="6010" max="6011" width="10.83203125" style="57"/>
    <col min="6012" max="6012" width="9.33203125" style="57" customWidth="1"/>
    <col min="6013" max="6013" width="10.83203125" style="57"/>
    <col min="6014" max="6014" width="9.33203125" style="57" customWidth="1"/>
    <col min="6015" max="6015" width="10.83203125" style="57"/>
    <col min="6016" max="6017" width="9.33203125" style="57" customWidth="1"/>
    <col min="6018" max="6019" width="10.83203125" style="57"/>
    <col min="6020" max="6022" width="9.33203125" style="57" customWidth="1"/>
    <col min="6023" max="6023" width="10.83203125" style="57"/>
    <col min="6024" max="6024" width="9.33203125" style="57" customWidth="1"/>
    <col min="6025" max="6027" width="10.83203125" style="57"/>
    <col min="6028" max="6029" width="9.33203125" style="57" customWidth="1"/>
    <col min="6030" max="6032" width="10.83203125" style="57"/>
    <col min="6033" max="6033" width="9.33203125" style="57" customWidth="1"/>
    <col min="6034" max="6034" width="10.83203125" style="57"/>
    <col min="6035" max="6036" width="9.33203125" style="57" customWidth="1"/>
    <col min="6037" max="6038" width="10.83203125" style="57"/>
    <col min="6039" max="6041" width="9.33203125" style="57" customWidth="1"/>
    <col min="6042" max="6043" width="10.83203125" style="57"/>
    <col min="6044" max="6045" width="9.33203125" style="57" customWidth="1"/>
    <col min="6046" max="6046" width="10.83203125" style="57"/>
    <col min="6047" max="6048" width="9.33203125" style="57" customWidth="1"/>
    <col min="6049" max="6051" width="10.83203125" style="57"/>
    <col min="6052" max="6052" width="9.33203125" style="57" customWidth="1"/>
    <col min="6053" max="6053" width="10.83203125" style="57"/>
    <col min="6054" max="6054" width="9.33203125" style="57" customWidth="1"/>
    <col min="6055" max="6055" width="10.83203125" style="57"/>
    <col min="6056" max="6057" width="9.33203125" style="57" customWidth="1"/>
    <col min="6058" max="6059" width="10.83203125" style="57"/>
    <col min="6060" max="6060" width="9.33203125" style="57" customWidth="1"/>
    <col min="6061" max="6061" width="10.83203125" style="57"/>
    <col min="6062" max="6065" width="9.33203125" style="57" customWidth="1"/>
    <col min="6066" max="6067" width="10.83203125" style="57"/>
    <col min="6068" max="6070" width="9.33203125" style="57" customWidth="1"/>
    <col min="6071" max="6071" width="10.83203125" style="57"/>
    <col min="6072" max="6072" width="9.33203125" style="57" customWidth="1"/>
    <col min="6073" max="6075" width="10.83203125" style="57"/>
    <col min="6076" max="6076" width="9.33203125" style="57" customWidth="1"/>
    <col min="6077" max="6080" width="10.83203125" style="57"/>
    <col min="6081" max="6081" width="9.33203125" style="57" customWidth="1"/>
    <col min="6082" max="6083" width="10.83203125" style="57"/>
    <col min="6084" max="6085" width="9.33203125" style="57" customWidth="1"/>
    <col min="6086" max="6086" width="10.83203125" style="57"/>
    <col min="6087" max="6088" width="9.33203125" style="57" customWidth="1"/>
    <col min="6089" max="6091" width="10.83203125" style="57"/>
    <col min="6092" max="6094" width="9.33203125" style="57" customWidth="1"/>
    <col min="6095" max="6098" width="10.83203125" style="57"/>
    <col min="6099" max="6100" width="9.33203125" style="57" customWidth="1"/>
    <col min="6101" max="6104" width="10.83203125" style="57"/>
    <col min="6105" max="6105" width="9.33203125" style="57" customWidth="1"/>
    <col min="6106" max="6106" width="10.83203125" style="57"/>
    <col min="6107" max="6108" width="9.33203125" style="57" customWidth="1"/>
    <col min="6109" max="6110" width="10.83203125" style="57"/>
    <col min="6111" max="6111" width="9.33203125" style="57" customWidth="1"/>
    <col min="6112" max="6112" width="10.83203125" style="57"/>
    <col min="6113" max="6113" width="9.33203125" style="57" customWidth="1"/>
    <col min="6114" max="6115" width="10.83203125" style="57"/>
    <col min="6116" max="6116" width="9.33203125" style="57" customWidth="1"/>
    <col min="6117" max="6117" width="10.83203125" style="57"/>
    <col min="6118" max="6118" width="9.33203125" style="57" customWidth="1"/>
    <col min="6119" max="6119" width="10.83203125" style="57"/>
    <col min="6120" max="6121" width="9.33203125" style="57" customWidth="1"/>
    <col min="6122" max="6123" width="10.83203125" style="57"/>
    <col min="6124" max="6124" width="9.33203125" style="57" customWidth="1"/>
    <col min="6125" max="6125" width="10.83203125" style="57"/>
    <col min="6126" max="6127" width="9.33203125" style="57" customWidth="1"/>
    <col min="6128" max="6131" width="10.83203125" style="57"/>
    <col min="6132" max="6133" width="9.33203125" style="57" customWidth="1"/>
    <col min="6134" max="6138" width="10.83203125" style="57"/>
    <col min="6139" max="6141" width="9.33203125" style="57" customWidth="1"/>
    <col min="6142" max="6142" width="10.83203125" style="57"/>
    <col min="6143" max="6143" width="9.33203125" style="57" customWidth="1"/>
    <col min="6144" max="6144" width="10.83203125" style="57"/>
    <col min="6145" max="6148" width="9.33203125" style="57" customWidth="1"/>
    <col min="6149" max="6149" width="10.83203125" style="57"/>
    <col min="6150" max="6151" width="9.33203125" style="57" customWidth="1"/>
    <col min="6152" max="6152" width="10.83203125" style="57"/>
    <col min="6153" max="6156" width="9.33203125" style="57" customWidth="1"/>
    <col min="6157" max="6157" width="10.83203125" style="57"/>
    <col min="6158" max="6159" width="9.33203125" style="57" customWidth="1"/>
    <col min="6160" max="6160" width="10.83203125" style="57"/>
    <col min="6161" max="6164" width="9.33203125" style="57" customWidth="1"/>
    <col min="6165" max="6165" width="10.83203125" style="57"/>
    <col min="6166" max="6167" width="9.33203125" style="57" customWidth="1"/>
    <col min="6168" max="6168" width="10.83203125" style="57"/>
    <col min="6169" max="6174" width="9.33203125" style="57" customWidth="1"/>
    <col min="6175" max="6178" width="10.83203125" style="57"/>
    <col min="6179" max="6180" width="9.33203125" style="57" customWidth="1"/>
    <col min="6181" max="6182" width="10.83203125" style="57"/>
    <col min="6183" max="6184" width="9.33203125" style="57" customWidth="1"/>
    <col min="6185" max="6187" width="10.83203125" style="57"/>
    <col min="6188" max="6190" width="9.33203125" style="57" customWidth="1"/>
    <col min="6191" max="6191" width="10.83203125" style="57"/>
    <col min="6192" max="6192" width="9.33203125" style="57" customWidth="1"/>
    <col min="6193" max="6195" width="10.83203125" style="57"/>
    <col min="6196" max="6197" width="9.33203125" style="57" customWidth="1"/>
    <col min="6198" max="6198" width="10.83203125" style="57"/>
    <col min="6199" max="6200" width="9.33203125" style="57" customWidth="1"/>
    <col min="6201" max="6203" width="10.83203125" style="57"/>
    <col min="6204" max="6204" width="9.33203125" style="57" customWidth="1"/>
    <col min="6205" max="6205" width="10.83203125" style="57"/>
    <col min="6206" max="6207" width="9.33203125" style="57" customWidth="1"/>
    <col min="6208" max="6208" width="10.83203125" style="57"/>
    <col min="6209" max="6209" width="9.33203125" style="57" customWidth="1"/>
    <col min="6210" max="6211" width="10.83203125" style="57"/>
    <col min="6212" max="6213" width="9.33203125" style="57" customWidth="1"/>
    <col min="6214" max="6216" width="10.83203125" style="57"/>
    <col min="6217" max="6217" width="9.33203125" style="57" customWidth="1"/>
    <col min="6218" max="6219" width="10.83203125" style="57"/>
    <col min="6220" max="6220" width="9.33203125" style="57" customWidth="1"/>
    <col min="6221" max="6223" width="10.83203125" style="57"/>
    <col min="6224" max="6225" width="9.33203125" style="57" customWidth="1"/>
    <col min="6226" max="6227" width="10.83203125" style="57"/>
    <col min="6228" max="6229" width="9.33203125" style="57" customWidth="1"/>
    <col min="6230" max="6234" width="10.83203125" style="57"/>
    <col min="6235" max="6236" width="9.33203125" style="57" customWidth="1"/>
    <col min="6237" max="6238" width="10.83203125" style="57"/>
    <col min="6239" max="6241" width="9.33203125" style="57" customWidth="1"/>
    <col min="6242" max="6243" width="10.83203125" style="57"/>
    <col min="6244" max="6244" width="9.33203125" style="57" customWidth="1"/>
    <col min="6245" max="6248" width="10.83203125" style="57"/>
    <col min="6249" max="6249" width="9.33203125" style="57" customWidth="1"/>
    <col min="6250" max="6251" width="10.83203125" style="57"/>
    <col min="6252" max="6252" width="9.33203125" style="57" customWidth="1"/>
    <col min="6253" max="6253" width="10.83203125" style="57"/>
    <col min="6254" max="6254" width="9.33203125" style="57" customWidth="1"/>
    <col min="6255" max="6256" width="10.83203125" style="57"/>
    <col min="6257" max="6257" width="9.33203125" style="57" customWidth="1"/>
    <col min="6258" max="6259" width="10.83203125" style="57"/>
    <col min="6260" max="6261" width="9.33203125" style="57" customWidth="1"/>
    <col min="6262" max="6264" width="10.83203125" style="57"/>
    <col min="6265" max="6265" width="9.33203125" style="57" customWidth="1"/>
    <col min="6266" max="6266" width="10.83203125" style="57"/>
    <col min="6267" max="6268" width="9.33203125" style="57" customWidth="1"/>
    <col min="6269" max="6269" width="10.83203125" style="57"/>
    <col min="6270" max="6273" width="9.33203125" style="57" customWidth="1"/>
    <col min="6274" max="6275" width="10.83203125" style="57"/>
    <col min="6276" max="6280" width="9.33203125" style="57" customWidth="1"/>
    <col min="6281" max="6283" width="10.83203125" style="57"/>
    <col min="6284" max="6288" width="9.33203125" style="57" customWidth="1"/>
    <col min="6289" max="6291" width="10.83203125" style="57"/>
    <col min="6292" max="6294" width="9.33203125" style="57" customWidth="1"/>
    <col min="6295" max="6296" width="10.83203125" style="57"/>
    <col min="6297" max="6297" width="9.33203125" style="57" customWidth="1"/>
    <col min="6298" max="6299" width="10.83203125" style="57"/>
    <col min="6300" max="6300" width="9.33203125" style="57" customWidth="1"/>
    <col min="6301" max="6301" width="10.83203125" style="57"/>
    <col min="6302" max="6302" width="9.33203125" style="57" customWidth="1"/>
    <col min="6303" max="6303" width="10.83203125" style="57"/>
    <col min="6304" max="6305" width="9.33203125" style="57" customWidth="1"/>
    <col min="6306" max="6307" width="10.83203125" style="57"/>
    <col min="6308" max="6309" width="9.33203125" style="57" customWidth="1"/>
    <col min="6310" max="6312" width="10.83203125" style="57"/>
    <col min="6313" max="6313" width="9.33203125" style="57" customWidth="1"/>
    <col min="6314" max="6314" width="10.83203125" style="57"/>
    <col min="6315" max="6317" width="9.33203125" style="57" customWidth="1"/>
    <col min="6318" max="6318" width="10.83203125" style="57"/>
    <col min="6319" max="6319" width="9.33203125" style="57" customWidth="1"/>
    <col min="6320" max="6320" width="10.83203125" style="57"/>
    <col min="6321" max="6321" width="9.33203125" style="57" customWidth="1"/>
    <col min="6322" max="6323" width="10.83203125" style="57"/>
    <col min="6324" max="6324" width="9.33203125" style="57" customWidth="1"/>
    <col min="6325" max="6328" width="10.83203125" style="57"/>
    <col min="6329" max="6329" width="9.33203125" style="57" customWidth="1"/>
    <col min="6330" max="6331" width="10.83203125" style="57"/>
    <col min="6332" max="6333" width="9.33203125" style="57" customWidth="1"/>
    <col min="6334" max="6334" width="10.83203125" style="57"/>
    <col min="6335" max="6337" width="9.33203125" style="57" customWidth="1"/>
    <col min="6338" max="6339" width="10.83203125" style="57"/>
    <col min="6340" max="6342" width="9.33203125" style="57" customWidth="1"/>
    <col min="6343" max="6343" width="10.83203125" style="57"/>
    <col min="6344" max="6344" width="9.33203125" style="57" customWidth="1"/>
    <col min="6345" max="6347" width="10.83203125" style="57"/>
    <col min="6348" max="6348" width="9.33203125" style="57" customWidth="1"/>
    <col min="6349" max="6349" width="10.83203125" style="57"/>
    <col min="6350" max="6351" width="9.33203125" style="57" customWidth="1"/>
    <col min="6352" max="6352" width="10.83203125" style="57"/>
    <col min="6353" max="6353" width="9.33203125" style="57" customWidth="1"/>
    <col min="6354" max="6355" width="10.83203125" style="57"/>
    <col min="6356" max="6356" width="9.33203125" style="57" customWidth="1"/>
    <col min="6357" max="6358" width="10.83203125" style="57"/>
    <col min="6359" max="6361" width="9.33203125" style="57" customWidth="1"/>
    <col min="6362" max="6363" width="10.83203125" style="57"/>
    <col min="6364" max="6364" width="9.33203125" style="57" customWidth="1"/>
    <col min="6365" max="6366" width="10.83203125" style="57"/>
    <col min="6367" max="6367" width="9.33203125" style="57" customWidth="1"/>
    <col min="6368" max="6368" width="10.83203125" style="57"/>
    <col min="6369" max="6369" width="9.33203125" style="57" customWidth="1"/>
    <col min="6370" max="6371" width="10.83203125" style="57"/>
    <col min="6372" max="6372" width="9.33203125" style="57" customWidth="1"/>
    <col min="6373" max="6373" width="10.83203125" style="57"/>
    <col min="6374" max="6374" width="9.33203125" style="57" customWidth="1"/>
    <col min="6375" max="6375" width="10.83203125" style="57"/>
    <col min="6376" max="6377" width="9.33203125" style="57" customWidth="1"/>
    <col min="6378" max="6379" width="10.83203125" style="57"/>
    <col min="6380" max="6382" width="9.33203125" style="57" customWidth="1"/>
    <col min="6383" max="6383" width="10.83203125" style="57"/>
    <col min="6384" max="6384" width="9.33203125" style="57" customWidth="1"/>
    <col min="6385" max="6387" width="10.83203125" style="57"/>
    <col min="6388" max="6390" width="9.33203125" style="57" customWidth="1"/>
    <col min="6391" max="6394" width="10.83203125" style="57"/>
    <col min="6395" max="6396" width="9.33203125" style="57" customWidth="1"/>
    <col min="6397" max="6400" width="10.83203125" style="57"/>
    <col min="6401" max="6401" width="9.33203125" style="57" customWidth="1"/>
    <col min="6402" max="6402" width="10.83203125" style="57"/>
    <col min="6403" max="6404" width="9.33203125" style="57" customWidth="1"/>
    <col min="6405" max="6406" width="10.83203125" style="57"/>
    <col min="6407" max="6408" width="9.33203125" style="57" customWidth="1"/>
    <col min="6409" max="6411" width="10.83203125" style="57"/>
    <col min="6412" max="6414" width="9.33203125" style="57" customWidth="1"/>
    <col min="6415" max="6415" width="10.83203125" style="57"/>
    <col min="6416" max="6416" width="9.33203125" style="57" customWidth="1"/>
    <col min="6417" max="6419" width="10.83203125" style="57"/>
    <col min="6420" max="6421" width="9.33203125" style="57" customWidth="1"/>
    <col min="6422" max="6422" width="10.83203125" style="57"/>
    <col min="6423" max="6424" width="9.33203125" style="57" customWidth="1"/>
    <col min="6425" max="6427" width="10.83203125" style="57"/>
    <col min="6428" max="6428" width="9.33203125" style="57" customWidth="1"/>
    <col min="6429" max="6429" width="10.83203125" style="57"/>
    <col min="6430" max="6431" width="9.33203125" style="57" customWidth="1"/>
    <col min="6432" max="6432" width="10.83203125" style="57"/>
    <col min="6433" max="6433" width="9.33203125" style="57" customWidth="1"/>
    <col min="6434" max="6435" width="10.83203125" style="57"/>
    <col min="6436" max="6437" width="9.33203125" style="57" customWidth="1"/>
    <col min="6438" max="6440" width="10.83203125" style="57"/>
    <col min="6441" max="6441" width="9.33203125" style="57" customWidth="1"/>
    <col min="6442" max="6443" width="10.83203125" style="57"/>
    <col min="6444" max="6444" width="9.33203125" style="57" customWidth="1"/>
    <col min="6445" max="6447" width="10.83203125" style="57"/>
    <col min="6448" max="6449" width="9.33203125" style="57" customWidth="1"/>
    <col min="6450" max="6451" width="10.83203125" style="57"/>
    <col min="6452" max="6453" width="9.33203125" style="57" customWidth="1"/>
    <col min="6454" max="6458" width="10.83203125" style="57"/>
    <col min="6459" max="6461" width="9.33203125" style="57" customWidth="1"/>
    <col min="6462" max="6462" width="10.83203125" style="57"/>
    <col min="6463" max="6463" width="9.33203125" style="57" customWidth="1"/>
    <col min="6464" max="6464" width="10.83203125" style="57"/>
    <col min="6465" max="6468" width="9.33203125" style="57" customWidth="1"/>
    <col min="6469" max="6469" width="10.83203125" style="57"/>
    <col min="6470" max="6471" width="9.33203125" style="57" customWidth="1"/>
    <col min="6472" max="6472" width="10.83203125" style="57"/>
    <col min="6473" max="6476" width="9.33203125" style="57" customWidth="1"/>
    <col min="6477" max="6477" width="10.83203125" style="57"/>
    <col min="6478" max="6479" width="9.33203125" style="57" customWidth="1"/>
    <col min="6480" max="6480" width="10.83203125" style="57"/>
    <col min="6481" max="6484" width="9.33203125" style="57" customWidth="1"/>
    <col min="6485" max="6485" width="10.83203125" style="57"/>
    <col min="6486" max="6487" width="9.33203125" style="57" customWidth="1"/>
    <col min="6488" max="6488" width="10.83203125" style="57"/>
    <col min="6489" max="6494" width="9.33203125" style="57" customWidth="1"/>
    <col min="6495" max="6498" width="10.83203125" style="57"/>
    <col min="6499" max="6500" width="9.33203125" style="57" customWidth="1"/>
    <col min="6501" max="6502" width="10.83203125" style="57"/>
    <col min="6503" max="6503" width="9.33203125" style="57" customWidth="1"/>
    <col min="6504" max="6504" width="10.83203125" style="57"/>
    <col min="6505" max="6505" width="9.33203125" style="57" customWidth="1"/>
    <col min="6506" max="6507" width="10.83203125" style="57"/>
    <col min="6508" max="6508" width="9.33203125" style="57" customWidth="1"/>
    <col min="6509" max="6509" width="10.83203125" style="57"/>
    <col min="6510" max="6510" width="9.33203125" style="57" customWidth="1"/>
    <col min="6511" max="6511" width="10.83203125" style="57"/>
    <col min="6512" max="6513" width="9.33203125" style="57" customWidth="1"/>
    <col min="6514" max="6515" width="10.83203125" style="57"/>
    <col min="6516" max="6516" width="9.33203125" style="57" customWidth="1"/>
    <col min="6517" max="6517" width="10.83203125" style="57"/>
    <col min="6518" max="6519" width="9.33203125" style="57" customWidth="1"/>
    <col min="6520" max="6523" width="10.83203125" style="57"/>
    <col min="6524" max="6525" width="9.33203125" style="57" customWidth="1"/>
    <col min="6526" max="6530" width="10.83203125" style="57"/>
    <col min="6531" max="6532" width="9.33203125" style="57" customWidth="1"/>
    <col min="6533" max="6534" width="10.83203125" style="57"/>
    <col min="6535" max="6537" width="9.33203125" style="57" customWidth="1"/>
    <col min="6538" max="6539" width="10.83203125" style="57"/>
    <col min="6540" max="6540" width="9.33203125" style="57" customWidth="1"/>
    <col min="6541" max="6544" width="10.83203125" style="57"/>
    <col min="6545" max="6545" width="9.33203125" style="57" customWidth="1"/>
    <col min="6546" max="6547" width="10.83203125" style="57"/>
    <col min="6548" max="6548" width="9.33203125" style="57" customWidth="1"/>
    <col min="6549" max="6549" width="10.83203125" style="57"/>
    <col min="6550" max="6550" width="9.33203125" style="57" customWidth="1"/>
    <col min="6551" max="6552" width="10.83203125" style="57"/>
    <col min="6553" max="6553" width="9.33203125" style="57" customWidth="1"/>
    <col min="6554" max="6555" width="10.83203125" style="57"/>
    <col min="6556" max="6557" width="9.33203125" style="57" customWidth="1"/>
    <col min="6558" max="6560" width="10.83203125" style="57"/>
    <col min="6561" max="6561" width="9.33203125" style="57" customWidth="1"/>
    <col min="6562" max="6562" width="10.83203125" style="57"/>
    <col min="6563" max="6564" width="9.33203125" style="57" customWidth="1"/>
    <col min="6565" max="6565" width="10.83203125" style="57"/>
    <col min="6566" max="6569" width="9.33203125" style="57" customWidth="1"/>
    <col min="6570" max="6571" width="10.83203125" style="57"/>
    <col min="6572" max="6576" width="9.33203125" style="57" customWidth="1"/>
    <col min="6577" max="6579" width="10.83203125" style="57"/>
    <col min="6580" max="6584" width="9.33203125" style="57" customWidth="1"/>
    <col min="6585" max="6587" width="10.83203125" style="57"/>
    <col min="6588" max="6590" width="9.33203125" style="57" customWidth="1"/>
    <col min="6591" max="6592" width="10.83203125" style="57"/>
    <col min="6593" max="6593" width="9.33203125" style="57" customWidth="1"/>
    <col min="6594" max="6595" width="10.83203125" style="57"/>
    <col min="6596" max="6596" width="9.33203125" style="57" customWidth="1"/>
    <col min="6597" max="6597" width="10.83203125" style="57"/>
    <col min="6598" max="6598" width="9.33203125" style="57" customWidth="1"/>
    <col min="6599" max="6599" width="10.83203125" style="57"/>
    <col min="6600" max="6601" width="9.33203125" style="57" customWidth="1"/>
    <col min="6602" max="6603" width="10.83203125" style="57"/>
    <col min="6604" max="6605" width="9.33203125" style="57" customWidth="1"/>
    <col min="6606" max="6608" width="10.83203125" style="57"/>
    <col min="6609" max="6609" width="9.33203125" style="57" customWidth="1"/>
    <col min="6610" max="6610" width="10.83203125" style="57"/>
    <col min="6611" max="6616" width="9.33203125" style="57" customWidth="1"/>
    <col min="6617" max="6619" width="10.83203125" style="57"/>
    <col min="6620" max="6621" width="9.33203125" style="57" customWidth="1"/>
    <col min="6622" max="6622" width="10.83203125" style="57"/>
    <col min="6623" max="6624" width="9.33203125" style="57" customWidth="1"/>
    <col min="6625" max="6627" width="10.83203125" style="57"/>
    <col min="6628" max="6628" width="9.33203125" style="57" customWidth="1"/>
    <col min="6629" max="6629" width="10.83203125" style="57"/>
    <col min="6630" max="6631" width="9.33203125" style="57" customWidth="1"/>
    <col min="6632" max="6632" width="10.83203125" style="57"/>
    <col min="6633" max="6633" width="9.33203125" style="57" customWidth="1"/>
    <col min="6634" max="6635" width="10.83203125" style="57"/>
    <col min="6636" max="6637" width="9.33203125" style="57" customWidth="1"/>
    <col min="6638" max="6640" width="10.83203125" style="57"/>
    <col min="6641" max="6641" width="9.33203125" style="57" customWidth="1"/>
    <col min="6642" max="6643" width="10.83203125" style="57"/>
    <col min="6644" max="6646" width="9.33203125" style="57" customWidth="1"/>
    <col min="6647" max="6647" width="10.83203125" style="57"/>
    <col min="6648" max="6648" width="9.33203125" style="57" customWidth="1"/>
    <col min="6649" max="6651" width="10.83203125" style="57"/>
    <col min="6652" max="6653" width="9.33203125" style="57" customWidth="1"/>
    <col min="6654" max="6656" width="10.83203125" style="57"/>
    <col min="6657" max="6657" width="9.33203125" style="57" customWidth="1"/>
    <col min="6658" max="6658" width="10.83203125" style="57"/>
    <col min="6659" max="6662" width="9.33203125" style="57" customWidth="1"/>
    <col min="6663" max="6663" width="10.83203125" style="57"/>
    <col min="6664" max="6664" width="9.33203125" style="57" customWidth="1"/>
    <col min="6665" max="6667" width="10.83203125" style="57"/>
    <col min="6668" max="6668" width="9.33203125" style="57" customWidth="1"/>
    <col min="6669" max="6669" width="10.83203125" style="57"/>
    <col min="6670" max="6671" width="9.33203125" style="57" customWidth="1"/>
    <col min="6672" max="6672" width="10.83203125" style="57"/>
    <col min="6673" max="6673" width="9.33203125" style="57" customWidth="1"/>
    <col min="6674" max="6675" width="10.83203125" style="57"/>
    <col min="6676" max="6676" width="9.33203125" style="57" customWidth="1"/>
    <col min="6677" max="6678" width="10.83203125" style="57"/>
    <col min="6679" max="6681" width="9.33203125" style="57" customWidth="1"/>
    <col min="6682" max="6683" width="10.83203125" style="57"/>
    <col min="6684" max="6684" width="9.33203125" style="57" customWidth="1"/>
    <col min="6685" max="6686" width="10.83203125" style="57"/>
    <col min="6687" max="6687" width="9.33203125" style="57" customWidth="1"/>
    <col min="6688" max="6688" width="10.83203125" style="57"/>
    <col min="6689" max="6689" width="9.33203125" style="57" customWidth="1"/>
    <col min="6690" max="6691" width="10.83203125" style="57"/>
    <col min="6692" max="6692" width="9.33203125" style="57" customWidth="1"/>
    <col min="6693" max="6693" width="10.83203125" style="57"/>
    <col min="6694" max="6694" width="9.33203125" style="57" customWidth="1"/>
    <col min="6695" max="6695" width="10.83203125" style="57"/>
    <col min="6696" max="6697" width="9.33203125" style="57" customWidth="1"/>
    <col min="6698" max="6699" width="10.83203125" style="57"/>
    <col min="6700" max="6702" width="9.33203125" style="57" customWidth="1"/>
    <col min="6703" max="6703" width="10.83203125" style="57"/>
    <col min="6704" max="6704" width="9.33203125" style="57" customWidth="1"/>
    <col min="6705" max="6707" width="10.83203125" style="57"/>
    <col min="6708" max="6709" width="9.33203125" style="57" customWidth="1"/>
    <col min="6710" max="6712" width="10.83203125" style="57"/>
    <col min="6713" max="6713" width="9.33203125" style="57" customWidth="1"/>
    <col min="6714" max="6714" width="10.83203125" style="57"/>
    <col min="6715" max="6716" width="9.33203125" style="57" customWidth="1"/>
    <col min="6717" max="6717" width="10.83203125" style="57"/>
    <col min="6718" max="6719" width="9.33203125" style="57" customWidth="1"/>
    <col min="6720" max="6720" width="10.83203125" style="57"/>
    <col min="6721" max="6721" width="9.33203125" style="57" customWidth="1"/>
    <col min="6722" max="6723" width="10.83203125" style="57"/>
    <col min="6724" max="6726" width="9.33203125" style="57" customWidth="1"/>
    <col min="6727" max="6727" width="10.83203125" style="57"/>
    <col min="6728" max="6728" width="9.33203125" style="57" customWidth="1"/>
    <col min="6729" max="6731" width="10.83203125" style="57"/>
    <col min="6732" max="6732" width="9.33203125" style="57" customWidth="1"/>
    <col min="6733" max="6733" width="10.83203125" style="57"/>
    <col min="6734" max="6734" width="9.33203125" style="57" customWidth="1"/>
    <col min="6735" max="6735" width="10.83203125" style="57"/>
    <col min="6736" max="6737" width="9.33203125" style="57" customWidth="1"/>
    <col min="6738" max="6739" width="10.83203125" style="57"/>
    <col min="6740" max="6740" width="9.33203125" style="57" customWidth="1"/>
    <col min="6741" max="6741" width="10.83203125" style="57"/>
    <col min="6742" max="6742" width="9.33203125" style="57" customWidth="1"/>
    <col min="6743" max="6744" width="10.83203125" style="57"/>
    <col min="6745" max="6745" width="9.33203125" style="57" customWidth="1"/>
    <col min="6746" max="6747" width="10.83203125" style="57"/>
    <col min="6748" max="6748" width="9.33203125" style="57" customWidth="1"/>
    <col min="6749" max="6749" width="10.83203125" style="57"/>
    <col min="6750" max="6754" width="9.33203125" style="57" customWidth="1"/>
    <col min="6755" max="6755" width="10.83203125" style="57"/>
    <col min="6756" max="6757" width="9.33203125" style="57" customWidth="1"/>
    <col min="6758" max="6758" width="10.83203125" style="57"/>
    <col min="6759" max="6760" width="9.33203125" style="57" customWidth="1"/>
    <col min="6761" max="6763" width="10.83203125" style="57"/>
    <col min="6764" max="6765" width="9.33203125" style="57" customWidth="1"/>
    <col min="6766" max="6766" width="10.83203125" style="57"/>
    <col min="6767" max="6768" width="9.33203125" style="57" customWidth="1"/>
    <col min="6769" max="6771" width="10.83203125" style="57"/>
    <col min="6772" max="6772" width="9.33203125" style="57" customWidth="1"/>
    <col min="6773" max="6773" width="10.83203125" style="57"/>
    <col min="6774" max="6777" width="9.33203125" style="57" customWidth="1"/>
    <col min="6778" max="6779" width="10.83203125" style="57"/>
    <col min="6780" max="6780" width="9.33203125" style="57" customWidth="1"/>
    <col min="6781" max="6781" width="10.83203125" style="57"/>
    <col min="6782" max="6783" width="9.33203125" style="57" customWidth="1"/>
    <col min="6784" max="6787" width="10.83203125" style="57"/>
    <col min="6788" max="6790" width="9.33203125" style="57" customWidth="1"/>
    <col min="6791" max="6794" width="10.83203125" style="57"/>
    <col min="6795" max="6796" width="9.33203125" style="57" customWidth="1"/>
    <col min="6797" max="6800" width="10.83203125" style="57"/>
    <col min="6801" max="6801" width="9.33203125" style="57" customWidth="1"/>
    <col min="6802" max="6802" width="10.83203125" style="57"/>
    <col min="6803" max="6804" width="9.33203125" style="57" customWidth="1"/>
    <col min="6805" max="6806" width="10.83203125" style="57"/>
    <col min="6807" max="6807" width="9.33203125" style="57" customWidth="1"/>
    <col min="6808" max="6808" width="10.83203125" style="57"/>
    <col min="6809" max="6809" width="9.33203125" style="57" customWidth="1"/>
    <col min="6810" max="6811" width="10.83203125" style="57"/>
    <col min="6812" max="6812" width="9.33203125" style="57" customWidth="1"/>
    <col min="6813" max="6813" width="10.83203125" style="57"/>
    <col min="6814" max="6814" width="9.33203125" style="57" customWidth="1"/>
    <col min="6815" max="6815" width="10.83203125" style="57"/>
    <col min="6816" max="6817" width="9.33203125" style="57" customWidth="1"/>
    <col min="6818" max="6819" width="10.83203125" style="57"/>
    <col min="6820" max="6820" width="9.33203125" style="57" customWidth="1"/>
    <col min="6821" max="6821" width="10.83203125" style="57"/>
    <col min="6822" max="6823" width="9.33203125" style="57" customWidth="1"/>
    <col min="6824" max="6827" width="10.83203125" style="57"/>
    <col min="6828" max="6829" width="9.33203125" style="57" customWidth="1"/>
    <col min="6830" max="6834" width="10.83203125" style="57"/>
    <col min="6835" max="6837" width="9.33203125" style="57" customWidth="1"/>
    <col min="6838" max="6838" width="10.83203125" style="57"/>
    <col min="6839" max="6839" width="9.33203125" style="57" customWidth="1"/>
    <col min="6840" max="6840" width="10.83203125" style="57"/>
    <col min="6841" max="6844" width="9.33203125" style="57" customWidth="1"/>
    <col min="6845" max="6845" width="10.83203125" style="57"/>
    <col min="6846" max="6847" width="9.33203125" style="57" customWidth="1"/>
    <col min="6848" max="6848" width="10.83203125" style="57"/>
    <col min="6849" max="6852" width="9.33203125" style="57" customWidth="1"/>
    <col min="6853" max="6853" width="10.83203125" style="57"/>
    <col min="6854" max="6855" width="9.33203125" style="57" customWidth="1"/>
    <col min="6856" max="6856" width="10.83203125" style="57"/>
    <col min="6857" max="6860" width="9.33203125" style="57" customWidth="1"/>
    <col min="6861" max="6861" width="10.83203125" style="57"/>
    <col min="6862" max="6863" width="9.33203125" style="57" customWidth="1"/>
    <col min="6864" max="6864" width="10.83203125" style="57"/>
    <col min="6865" max="6870" width="9.33203125" style="57" customWidth="1"/>
    <col min="6871" max="6874" width="10.83203125" style="57"/>
    <col min="6875" max="6876" width="9.33203125" style="57" customWidth="1"/>
    <col min="6877" max="6877" width="10.83203125" style="57"/>
    <col min="6878" max="6881" width="9.33203125" style="57" customWidth="1"/>
    <col min="6882" max="6883" width="10.83203125" style="57"/>
    <col min="6884" max="6885" width="9.33203125" style="57" customWidth="1"/>
    <col min="6886" max="6886" width="10.83203125" style="57"/>
    <col min="6887" max="6888" width="9.33203125" style="57" customWidth="1"/>
    <col min="6889" max="6891" width="10.83203125" style="57"/>
    <col min="6892" max="6893" width="9.33203125" style="57" customWidth="1"/>
    <col min="6894" max="6894" width="10.83203125" style="57"/>
    <col min="6895" max="6896" width="9.33203125" style="57" customWidth="1"/>
    <col min="6897" max="6899" width="10.83203125" style="57"/>
    <col min="6900" max="6900" width="9.33203125" style="57" customWidth="1"/>
    <col min="6901" max="6901" width="10.83203125" style="57"/>
    <col min="6902" max="6905" width="9.33203125" style="57" customWidth="1"/>
    <col min="6906" max="6907" width="10.83203125" style="57"/>
    <col min="6908" max="6908" width="9.33203125" style="57" customWidth="1"/>
    <col min="6909" max="6909" width="10.83203125" style="57"/>
    <col min="6910" max="6911" width="9.33203125" style="57" customWidth="1"/>
    <col min="6912" max="6915" width="10.83203125" style="57"/>
    <col min="6916" max="6917" width="9.33203125" style="57" customWidth="1"/>
    <col min="6918" max="6922" width="10.83203125" style="57"/>
    <col min="6923" max="6925" width="9.33203125" style="57" customWidth="1"/>
    <col min="6926" max="6926" width="10.83203125" style="57"/>
    <col min="6927" max="6927" width="9.33203125" style="57" customWidth="1"/>
    <col min="6928" max="6928" width="10.83203125" style="57"/>
    <col min="6929" max="6932" width="9.33203125" style="57" customWidth="1"/>
    <col min="6933" max="6933" width="10.83203125" style="57"/>
    <col min="6934" max="6935" width="9.33203125" style="57" customWidth="1"/>
    <col min="6936" max="6936" width="10.83203125" style="57"/>
    <col min="6937" max="6940" width="9.33203125" style="57" customWidth="1"/>
    <col min="6941" max="6941" width="10.83203125" style="57"/>
    <col min="6942" max="6943" width="9.33203125" style="57" customWidth="1"/>
    <col min="6944" max="6944" width="10.83203125" style="57"/>
    <col min="6945" max="6948" width="9.33203125" style="57" customWidth="1"/>
    <col min="6949" max="6949" width="10.83203125" style="57"/>
    <col min="6950" max="6951" width="9.33203125" style="57" customWidth="1"/>
    <col min="6952" max="6952" width="10.83203125" style="57"/>
    <col min="6953" max="6956" width="9.33203125" style="57" customWidth="1"/>
    <col min="6957" max="6957" width="10.83203125" style="57"/>
    <col min="6958" max="6959" width="9.33203125" style="57" customWidth="1"/>
    <col min="6960" max="6960" width="10.83203125" style="57"/>
    <col min="6961" max="6966" width="9.33203125" style="57" customWidth="1"/>
    <col min="6967" max="6970" width="10.83203125" style="57"/>
    <col min="6971" max="6974" width="9.33203125" style="57" customWidth="1"/>
    <col min="6975" max="6975" width="10.83203125" style="57"/>
    <col min="6976" max="6977" width="9.33203125" style="57" customWidth="1"/>
    <col min="6978" max="6979" width="10.83203125" style="57"/>
    <col min="6980" max="6980" width="9.33203125" style="57" customWidth="1"/>
    <col min="6981" max="6981" width="10.83203125" style="57"/>
    <col min="6982" max="6983" width="9.33203125" style="57" customWidth="1"/>
    <col min="6984" max="6984" width="10.83203125" style="57"/>
    <col min="6985" max="6985" width="9.33203125" style="57" customWidth="1"/>
    <col min="6986" max="6987" width="10.83203125" style="57"/>
    <col min="6988" max="6988" width="9.33203125" style="57" customWidth="1"/>
    <col min="6989" max="6990" width="10.83203125" style="57"/>
    <col min="6991" max="6993" width="9.33203125" style="57" customWidth="1"/>
    <col min="6994" max="6995" width="10.83203125" style="57"/>
    <col min="6996" max="6998" width="9.33203125" style="57" customWidth="1"/>
    <col min="6999" max="6999" width="10.83203125" style="57"/>
    <col min="7000" max="7000" width="9.33203125" style="57" customWidth="1"/>
    <col min="7001" max="7003" width="10.83203125" style="57"/>
    <col min="7004" max="7005" width="9.33203125" style="57" customWidth="1"/>
    <col min="7006" max="7010" width="10.83203125" style="57"/>
    <col min="7011" max="7013" width="9.33203125" style="57" customWidth="1"/>
    <col min="7014" max="7014" width="10.83203125" style="57"/>
    <col min="7015" max="7015" width="9.33203125" style="57" customWidth="1"/>
    <col min="7016" max="7016" width="10.83203125" style="57"/>
    <col min="7017" max="7020" width="9.33203125" style="57" customWidth="1"/>
    <col min="7021" max="7021" width="10.83203125" style="57"/>
    <col min="7022" max="7023" width="9.33203125" style="57" customWidth="1"/>
    <col min="7024" max="7024" width="10.83203125" style="57"/>
    <col min="7025" max="7028" width="9.33203125" style="57" customWidth="1"/>
    <col min="7029" max="7029" width="10.83203125" style="57"/>
    <col min="7030" max="7031" width="9.33203125" style="57" customWidth="1"/>
    <col min="7032" max="7032" width="10.83203125" style="57"/>
    <col min="7033" max="7036" width="9.33203125" style="57" customWidth="1"/>
    <col min="7037" max="7037" width="10.83203125" style="57"/>
    <col min="7038" max="7039" width="9.33203125" style="57" customWidth="1"/>
    <col min="7040" max="7040" width="10.83203125" style="57"/>
    <col min="7041" max="7044" width="9.33203125" style="57" customWidth="1"/>
    <col min="7045" max="7045" width="10.83203125" style="57"/>
    <col min="7046" max="7047" width="9.33203125" style="57" customWidth="1"/>
    <col min="7048" max="7048" width="10.83203125" style="57"/>
    <col min="7049" max="7052" width="9.33203125" style="57" customWidth="1"/>
    <col min="7053" max="7053" width="10.83203125" style="57"/>
    <col min="7054" max="7055" width="9.33203125" style="57" customWidth="1"/>
    <col min="7056" max="7056" width="10.83203125" style="57"/>
    <col min="7057" max="7062" width="9.33203125" style="57" customWidth="1"/>
    <col min="7063" max="7066" width="10.83203125" style="57"/>
    <col min="7067" max="7068" width="9.33203125" style="57" customWidth="1"/>
    <col min="7069" max="7070" width="10.83203125" style="57"/>
    <col min="7071" max="7071" width="9.33203125" style="57" customWidth="1"/>
    <col min="7072" max="7072" width="10.83203125" style="57"/>
    <col min="7073" max="7073" width="9.33203125" style="57" customWidth="1"/>
    <col min="7074" max="7075" width="10.83203125" style="57"/>
    <col min="7076" max="7076" width="9.33203125" style="57" customWidth="1"/>
    <col min="7077" max="7077" width="10.83203125" style="57"/>
    <col min="7078" max="7078" width="9.33203125" style="57" customWidth="1"/>
    <col min="7079" max="7079" width="10.83203125" style="57"/>
    <col min="7080" max="7081" width="9.33203125" style="57" customWidth="1"/>
    <col min="7082" max="7083" width="10.83203125" style="57"/>
    <col min="7084" max="7084" width="9.33203125" style="57" customWidth="1"/>
    <col min="7085" max="7085" width="10.83203125" style="57"/>
    <col min="7086" max="7087" width="9.33203125" style="57" customWidth="1"/>
    <col min="7088" max="7091" width="10.83203125" style="57"/>
    <col min="7092" max="7093" width="9.33203125" style="57" customWidth="1"/>
    <col min="7094" max="7098" width="10.83203125" style="57"/>
    <col min="7099" max="7100" width="9.33203125" style="57" customWidth="1"/>
    <col min="7101" max="7102" width="10.83203125" style="57"/>
    <col min="7103" max="7105" width="9.33203125" style="57" customWidth="1"/>
    <col min="7106" max="7107" width="10.83203125" style="57"/>
    <col min="7108" max="7108" width="9.33203125" style="57" customWidth="1"/>
    <col min="7109" max="7112" width="10.83203125" style="57"/>
    <col min="7113" max="7113" width="9.33203125" style="57" customWidth="1"/>
    <col min="7114" max="7115" width="10.83203125" style="57"/>
    <col min="7116" max="7116" width="9.33203125" style="57" customWidth="1"/>
    <col min="7117" max="7117" width="10.83203125" style="57"/>
    <col min="7118" max="7118" width="9.33203125" style="57" customWidth="1"/>
    <col min="7119" max="7120" width="10.83203125" style="57"/>
    <col min="7121" max="7121" width="9.33203125" style="57" customWidth="1"/>
    <col min="7122" max="7123" width="10.83203125" style="57"/>
    <col min="7124" max="7125" width="9.33203125" style="57" customWidth="1"/>
    <col min="7126" max="7128" width="10.83203125" style="57"/>
    <col min="7129" max="7129" width="9.33203125" style="57" customWidth="1"/>
    <col min="7130" max="7130" width="10.83203125" style="57"/>
    <col min="7131" max="7132" width="9.33203125" style="57" customWidth="1"/>
    <col min="7133" max="7133" width="10.83203125" style="57"/>
    <col min="7134" max="7137" width="9.33203125" style="57" customWidth="1"/>
    <col min="7138" max="7139" width="10.83203125" style="57"/>
    <col min="7140" max="7144" width="9.33203125" style="57" customWidth="1"/>
    <col min="7145" max="7147" width="10.83203125" style="57"/>
    <col min="7148" max="7152" width="9.33203125" style="57" customWidth="1"/>
    <col min="7153" max="7155" width="10.83203125" style="57"/>
    <col min="7156" max="7158" width="9.33203125" style="57" customWidth="1"/>
    <col min="7159" max="7160" width="10.83203125" style="57"/>
    <col min="7161" max="7161" width="9.33203125" style="57" customWidth="1"/>
    <col min="7162" max="7163" width="10.83203125" style="57"/>
    <col min="7164" max="7164" width="9.33203125" style="57" customWidth="1"/>
    <col min="7165" max="7165" width="10.83203125" style="57"/>
    <col min="7166" max="7166" width="9.33203125" style="57" customWidth="1"/>
    <col min="7167" max="7167" width="10.83203125" style="57"/>
    <col min="7168" max="7169" width="9.33203125" style="57" customWidth="1"/>
    <col min="7170" max="7171" width="10.83203125" style="57"/>
    <col min="7172" max="7173" width="9.33203125" style="57" customWidth="1"/>
    <col min="7174" max="7176" width="10.83203125" style="57"/>
    <col min="7177" max="7177" width="9.33203125" style="57" customWidth="1"/>
    <col min="7178" max="7178" width="10.83203125" style="57"/>
    <col min="7179" max="7184" width="9.33203125" style="57" customWidth="1"/>
    <col min="7185" max="7187" width="10.83203125" style="57"/>
    <col min="7188" max="7189" width="9.33203125" style="57" customWidth="1"/>
    <col min="7190" max="7190" width="10.83203125" style="57"/>
    <col min="7191" max="7192" width="9.33203125" style="57" customWidth="1"/>
    <col min="7193" max="7195" width="10.83203125" style="57"/>
    <col min="7196" max="7196" width="9.33203125" style="57" customWidth="1"/>
    <col min="7197" max="7197" width="10.83203125" style="57"/>
    <col min="7198" max="7199" width="9.33203125" style="57" customWidth="1"/>
    <col min="7200" max="7200" width="10.83203125" style="57"/>
    <col min="7201" max="7201" width="9.33203125" style="57" customWidth="1"/>
    <col min="7202" max="7203" width="10.83203125" style="57"/>
    <col min="7204" max="7205" width="9.33203125" style="57" customWidth="1"/>
    <col min="7206" max="7208" width="10.83203125" style="57"/>
    <col min="7209" max="7209" width="9.33203125" style="57" customWidth="1"/>
    <col min="7210" max="7211" width="10.83203125" style="57"/>
    <col min="7212" max="7214" width="9.33203125" style="57" customWidth="1"/>
    <col min="7215" max="7215" width="10.83203125" style="57"/>
    <col min="7216" max="7216" width="9.33203125" style="57" customWidth="1"/>
    <col min="7217" max="7219" width="10.83203125" style="57"/>
    <col min="7220" max="7221" width="9.33203125" style="57" customWidth="1"/>
    <col min="7222" max="7224" width="10.83203125" style="57"/>
    <col min="7225" max="7225" width="9.33203125" style="57" customWidth="1"/>
    <col min="7226" max="7226" width="10.83203125" style="57"/>
    <col min="7227" max="7232" width="9.33203125" style="57" customWidth="1"/>
    <col min="7233" max="7233" width="10.83203125" style="57"/>
    <col min="7234" max="7234" width="9.33203125" style="57" customWidth="1"/>
    <col min="7235" max="7235" width="10.83203125" style="57"/>
    <col min="7236" max="7236" width="9.33203125" style="57" customWidth="1"/>
    <col min="7237" max="7237" width="10.83203125" style="57"/>
    <col min="7238" max="7241" width="9.33203125" style="57" customWidth="1"/>
    <col min="7242" max="7243" width="10.83203125" style="57"/>
    <col min="7244" max="7248" width="9.33203125" style="57" customWidth="1"/>
    <col min="7249" max="7251" width="10.83203125" style="57"/>
    <col min="7252" max="7252" width="9.33203125" style="57" customWidth="1"/>
    <col min="7253" max="7253" width="10.83203125" style="57"/>
    <col min="7254" max="7254" width="9.33203125" style="57" customWidth="1"/>
    <col min="7255" max="7255" width="10.83203125" style="57"/>
    <col min="7256" max="7257" width="9.33203125" style="57" customWidth="1"/>
    <col min="7258" max="7259" width="10.83203125" style="57"/>
    <col min="7260" max="7261" width="9.33203125" style="57" customWidth="1"/>
    <col min="7262" max="7262" width="10.83203125" style="57"/>
    <col min="7263" max="7264" width="9.33203125" style="57" customWidth="1"/>
    <col min="7265" max="7267" width="10.83203125" style="57"/>
    <col min="7268" max="7268" width="9.33203125" style="57" customWidth="1"/>
    <col min="7269" max="7269" width="10.83203125" style="57"/>
    <col min="7270" max="7271" width="9.33203125" style="57" customWidth="1"/>
    <col min="7272" max="7272" width="10.83203125" style="57"/>
    <col min="7273" max="7274" width="9.33203125" style="57" customWidth="1"/>
    <col min="7275" max="7275" width="10.83203125" style="57"/>
    <col min="7276" max="7277" width="9.33203125" style="57" customWidth="1"/>
    <col min="7278" max="7280" width="10.83203125" style="57"/>
    <col min="7281" max="7281" width="9.33203125" style="57" customWidth="1"/>
    <col min="7282" max="7283" width="10.83203125" style="57"/>
    <col min="7284" max="7285" width="9.33203125" style="57" customWidth="1"/>
    <col min="7286" max="7287" width="10.83203125" style="57"/>
    <col min="7288" max="7289" width="9.33203125" style="57" customWidth="1"/>
    <col min="7290" max="7291" width="10.83203125" style="57"/>
    <col min="7292" max="7292" width="9.33203125" style="57" customWidth="1"/>
    <col min="7293" max="7296" width="10.83203125" style="57"/>
    <col min="7297" max="7297" width="9.33203125" style="57" customWidth="1"/>
    <col min="7298" max="7299" width="10.83203125" style="57"/>
    <col min="7300" max="7301" width="9.33203125" style="57" customWidth="1"/>
    <col min="7302" max="7304" width="10.83203125" style="57"/>
    <col min="7305" max="7305" width="9.33203125" style="57" customWidth="1"/>
    <col min="7306" max="7306" width="10.83203125" style="57"/>
    <col min="7307" max="7312" width="9.33203125" style="57" customWidth="1"/>
    <col min="7313" max="7313" width="10.83203125" style="57"/>
    <col min="7314" max="7314" width="9.33203125" style="57" customWidth="1"/>
    <col min="7315" max="7315" width="10.83203125" style="57"/>
    <col min="7316" max="7316" width="9.33203125" style="57" customWidth="1"/>
    <col min="7317" max="7317" width="10.83203125" style="57"/>
    <col min="7318" max="7318" width="9.33203125" style="57" customWidth="1"/>
    <col min="7319" max="7320" width="10.83203125" style="57"/>
    <col min="7321" max="7322" width="9.33203125" style="57" customWidth="1"/>
    <col min="7323" max="7323" width="10.83203125" style="57"/>
    <col min="7324" max="7324" width="9.33203125" style="57" customWidth="1"/>
    <col min="7325" max="7325" width="10.83203125" style="57"/>
    <col min="7326" max="7326" width="9.33203125" style="57" customWidth="1"/>
    <col min="7327" max="7327" width="10.83203125" style="57"/>
    <col min="7328" max="7328" width="9.33203125" style="57" customWidth="1"/>
    <col min="7329" max="7329" width="10.83203125" style="57"/>
    <col min="7330" max="7330" width="9.33203125" style="57" customWidth="1"/>
    <col min="7331" max="7331" width="10.83203125" style="57"/>
    <col min="7332" max="7333" width="9.33203125" style="57" customWidth="1"/>
    <col min="7334" max="7336" width="10.83203125" style="57"/>
    <col min="7337" max="7337" width="9.33203125" style="57" customWidth="1"/>
    <col min="7338" max="7339" width="10.83203125" style="57"/>
    <col min="7340" max="7340" width="9.33203125" style="57" customWidth="1"/>
    <col min="7341" max="7341" width="10.83203125" style="57"/>
    <col min="7342" max="7345" width="9.33203125" style="57" customWidth="1"/>
    <col min="7346" max="7347" width="10.83203125" style="57"/>
    <col min="7348" max="7350" width="9.33203125" style="57" customWidth="1"/>
    <col min="7351" max="7351" width="10.83203125" style="57"/>
    <col min="7352" max="7353" width="9.33203125" style="57" customWidth="1"/>
    <col min="7354" max="7355" width="10.83203125" style="57"/>
    <col min="7356" max="7357" width="9.33203125" style="57" customWidth="1"/>
    <col min="7358" max="7358" width="10.83203125" style="57"/>
    <col min="7359" max="7359" width="9.33203125" style="57" customWidth="1"/>
    <col min="7360" max="7360" width="10.83203125" style="57"/>
    <col min="7361" max="7361" width="9.33203125" style="57" customWidth="1"/>
    <col min="7362" max="7363" width="10.83203125" style="57"/>
    <col min="7364" max="7364" width="9.33203125" style="57" customWidth="1"/>
    <col min="7365" max="7365" width="10.83203125" style="57"/>
    <col min="7366" max="7366" width="9.33203125" style="57" customWidth="1"/>
    <col min="7367" max="7367" width="10.83203125" style="57"/>
    <col min="7368" max="7368" width="9.33203125" style="57" customWidth="1"/>
    <col min="7369" max="7371" width="10.83203125" style="57"/>
    <col min="7372" max="7372" width="9.33203125" style="57" customWidth="1"/>
    <col min="7373" max="7374" width="10.83203125" style="57"/>
    <col min="7375" max="7376" width="9.33203125" style="57" customWidth="1"/>
    <col min="7377" max="7379" width="10.83203125" style="57"/>
    <col min="7380" max="7382" width="9.33203125" style="57" customWidth="1"/>
    <col min="7383" max="7383" width="10.83203125" style="57"/>
    <col min="7384" max="7384" width="9.33203125" style="57" customWidth="1"/>
    <col min="7385" max="7387" width="10.83203125" style="57"/>
    <col min="7388" max="7388" width="9.33203125" style="57" customWidth="1"/>
    <col min="7389" max="7389" width="10.83203125" style="57"/>
    <col min="7390" max="7390" width="9.33203125" style="57" customWidth="1"/>
    <col min="7391" max="7391" width="10.83203125" style="57"/>
    <col min="7392" max="7393" width="9.33203125" style="57" customWidth="1"/>
    <col min="7394" max="7395" width="10.83203125" style="57"/>
    <col min="7396" max="7398" width="9.33203125" style="57" customWidth="1"/>
    <col min="7399" max="7399" width="10.83203125" style="57"/>
    <col min="7400" max="7401" width="9.33203125" style="57" customWidth="1"/>
    <col min="7402" max="7403" width="10.83203125" style="57"/>
    <col min="7404" max="7408" width="9.33203125" style="57" customWidth="1"/>
    <col min="7409" max="7409" width="10.83203125" style="57"/>
    <col min="7410" max="7410" width="9.33203125" style="57" customWidth="1"/>
    <col min="7411" max="7411" width="10.83203125" style="57"/>
    <col min="7412" max="7412" width="9.33203125" style="57" customWidth="1"/>
    <col min="7413" max="7413" width="10.83203125" style="57"/>
    <col min="7414" max="7417" width="9.33203125" style="57" customWidth="1"/>
    <col min="7418" max="7419" width="10.83203125" style="57"/>
    <col min="7420" max="7420" width="9.33203125" style="57" customWidth="1"/>
    <col min="7421" max="7423" width="10.83203125" style="57"/>
    <col min="7424" max="7425" width="9.33203125" style="57" customWidth="1"/>
    <col min="7426" max="7427" width="10.83203125" style="57"/>
    <col min="7428" max="7428" width="9.33203125" style="57" customWidth="1"/>
    <col min="7429" max="7429" width="10.83203125" style="57"/>
    <col min="7430" max="7430" width="9.33203125" style="57" customWidth="1"/>
    <col min="7431" max="7431" width="10.83203125" style="57"/>
    <col min="7432" max="7433" width="9.33203125" style="57" customWidth="1"/>
    <col min="7434" max="7435" width="10.83203125" style="57"/>
    <col min="7436" max="7437" width="9.33203125" style="57" customWidth="1"/>
    <col min="7438" max="7438" width="10.83203125" style="57"/>
    <col min="7439" max="7440" width="9.33203125" style="57" customWidth="1"/>
    <col min="7441" max="7441" width="10.83203125" style="57"/>
    <col min="7442" max="7442" width="9.33203125" style="57" customWidth="1"/>
    <col min="7443" max="7443" width="10.83203125" style="57"/>
    <col min="7444" max="7444" width="9.33203125" style="57" customWidth="1"/>
    <col min="7445" max="7445" width="10.83203125" style="57"/>
    <col min="7446" max="7446" width="9.33203125" style="57" customWidth="1"/>
    <col min="7447" max="7447" width="10.83203125" style="57"/>
    <col min="7448" max="7449" width="9.33203125" style="57" customWidth="1"/>
    <col min="7450" max="7451" width="10.83203125" style="57"/>
    <col min="7452" max="7452" width="9.33203125" style="57" customWidth="1"/>
    <col min="7453" max="7454" width="10.83203125" style="57"/>
    <col min="7455" max="7457" width="9.33203125" style="57" customWidth="1"/>
    <col min="7458" max="7459" width="10.83203125" style="57"/>
    <col min="7460" max="7462" width="9.33203125" style="57" customWidth="1"/>
    <col min="7463" max="7463" width="10.83203125" style="57"/>
    <col min="7464" max="7464" width="9.33203125" style="57" customWidth="1"/>
    <col min="7465" max="7467" width="10.83203125" style="57"/>
    <col min="7468" max="7470" width="9.33203125" style="57" customWidth="1"/>
    <col min="7471" max="7474" width="10.83203125" style="57"/>
    <col min="7475" max="7476" width="9.33203125" style="57" customWidth="1"/>
    <col min="7477" max="7480" width="10.83203125" style="57"/>
    <col min="7481" max="7481" width="9.33203125" style="57" customWidth="1"/>
    <col min="7482" max="7482" width="10.83203125" style="57"/>
    <col min="7483" max="7484" width="9.33203125" style="57" customWidth="1"/>
    <col min="7485" max="7486" width="10.83203125" style="57"/>
    <col min="7487" max="7487" width="9.33203125" style="57" customWidth="1"/>
    <col min="7488" max="7488" width="10.83203125" style="57"/>
    <col min="7489" max="7489" width="9.33203125" style="57" customWidth="1"/>
    <col min="7490" max="7491" width="10.83203125" style="57"/>
    <col min="7492" max="7492" width="9.33203125" style="57" customWidth="1"/>
    <col min="7493" max="7493" width="10.83203125" style="57"/>
    <col min="7494" max="7494" width="9.33203125" style="57" customWidth="1"/>
    <col min="7495" max="7495" width="10.83203125" style="57"/>
    <col min="7496" max="7497" width="9.33203125" style="57" customWidth="1"/>
    <col min="7498" max="7499" width="10.83203125" style="57"/>
    <col min="7500" max="7500" width="9.33203125" style="57" customWidth="1"/>
    <col min="7501" max="7501" width="10.83203125" style="57"/>
    <col min="7502" max="7503" width="9.33203125" style="57" customWidth="1"/>
    <col min="7504" max="7507" width="10.83203125" style="57"/>
    <col min="7508" max="7509" width="9.33203125" style="57" customWidth="1"/>
    <col min="7510" max="7514" width="10.83203125" style="57"/>
    <col min="7515" max="7517" width="9.33203125" style="57" customWidth="1"/>
    <col min="7518" max="7518" width="10.83203125" style="57"/>
    <col min="7519" max="7519" width="9.33203125" style="57" customWidth="1"/>
    <col min="7520" max="7520" width="10.83203125" style="57"/>
    <col min="7521" max="7524" width="9.33203125" style="57" customWidth="1"/>
    <col min="7525" max="7525" width="10.83203125" style="57"/>
    <col min="7526" max="7527" width="9.33203125" style="57" customWidth="1"/>
    <col min="7528" max="7528" width="10.83203125" style="57"/>
    <col min="7529" max="7532" width="9.33203125" style="57" customWidth="1"/>
    <col min="7533" max="7533" width="10.83203125" style="57"/>
    <col min="7534" max="7535" width="9.33203125" style="57" customWidth="1"/>
    <col min="7536" max="7536" width="10.83203125" style="57"/>
    <col min="7537" max="7540" width="9.33203125" style="57" customWidth="1"/>
    <col min="7541" max="7541" width="10.83203125" style="57"/>
    <col min="7542" max="7543" width="9.33203125" style="57" customWidth="1"/>
    <col min="7544" max="7544" width="10.83203125" style="57"/>
    <col min="7545" max="7548" width="9.33203125" style="57" customWidth="1"/>
    <col min="7549" max="7549" width="10.83203125" style="57"/>
    <col min="7550" max="7551" width="9.33203125" style="57" customWidth="1"/>
    <col min="7552" max="7552" width="10.83203125" style="57"/>
    <col min="7553" max="7556" width="9.33203125" style="57" customWidth="1"/>
    <col min="7557" max="7557" width="10.83203125" style="57"/>
    <col min="7558" max="7559" width="9.33203125" style="57" customWidth="1"/>
    <col min="7560" max="7560" width="10.83203125" style="57"/>
    <col min="7561" max="7566" width="9.33203125" style="57" customWidth="1"/>
    <col min="7567" max="7570" width="10.83203125" style="57"/>
    <col min="7571" max="7572" width="9.33203125" style="57" customWidth="1"/>
    <col min="7573" max="7573" width="10.83203125" style="57"/>
    <col min="7574" max="7577" width="9.33203125" style="57" customWidth="1"/>
    <col min="7578" max="7579" width="10.83203125" style="57"/>
    <col min="7580" max="7581" width="9.33203125" style="57" customWidth="1"/>
    <col min="7582" max="7582" width="10.83203125" style="57"/>
    <col min="7583" max="7584" width="9.33203125" style="57" customWidth="1"/>
    <col min="7585" max="7587" width="10.83203125" style="57"/>
    <col min="7588" max="7589" width="9.33203125" style="57" customWidth="1"/>
    <col min="7590" max="7590" width="10.83203125" style="57"/>
    <col min="7591" max="7592" width="9.33203125" style="57" customWidth="1"/>
    <col min="7593" max="7595" width="10.83203125" style="57"/>
    <col min="7596" max="7596" width="9.33203125" style="57" customWidth="1"/>
    <col min="7597" max="7597" width="10.83203125" style="57"/>
    <col min="7598" max="7601" width="9.33203125" style="57" customWidth="1"/>
    <col min="7602" max="7603" width="10.83203125" style="57"/>
    <col min="7604" max="7604" width="9.33203125" style="57" customWidth="1"/>
    <col min="7605" max="7605" width="10.83203125" style="57"/>
    <col min="7606" max="7607" width="9.33203125" style="57" customWidth="1"/>
    <col min="7608" max="7611" width="10.83203125" style="57"/>
    <col min="7612" max="7613" width="9.33203125" style="57" customWidth="1"/>
    <col min="7614" max="7618" width="10.83203125" style="57"/>
    <col min="7619" max="7621" width="9.33203125" style="57" customWidth="1"/>
    <col min="7622" max="7622" width="10.83203125" style="57"/>
    <col min="7623" max="7623" width="9.33203125" style="57" customWidth="1"/>
    <col min="7624" max="7624" width="10.83203125" style="57"/>
    <col min="7625" max="7628" width="9.33203125" style="57" customWidth="1"/>
    <col min="7629" max="7629" width="10.83203125" style="57"/>
    <col min="7630" max="7631" width="9.33203125" style="57" customWidth="1"/>
    <col min="7632" max="7632" width="10.83203125" style="57"/>
    <col min="7633" max="7636" width="9.33203125" style="57" customWidth="1"/>
    <col min="7637" max="7637" width="10.83203125" style="57"/>
    <col min="7638" max="7639" width="9.33203125" style="57" customWidth="1"/>
    <col min="7640" max="7640" width="10.83203125" style="57"/>
    <col min="7641" max="7644" width="9.33203125" style="57" customWidth="1"/>
    <col min="7645" max="7645" width="10.83203125" style="57"/>
    <col min="7646" max="7647" width="9.33203125" style="57" customWidth="1"/>
    <col min="7648" max="7648" width="10.83203125" style="57"/>
    <col min="7649" max="7652" width="9.33203125" style="57" customWidth="1"/>
    <col min="7653" max="7653" width="10.83203125" style="57"/>
    <col min="7654" max="7655" width="9.33203125" style="57" customWidth="1"/>
    <col min="7656" max="7656" width="10.83203125" style="57"/>
    <col min="7657" max="7660" width="9.33203125" style="57" customWidth="1"/>
    <col min="7661" max="7661" width="10.83203125" style="57"/>
    <col min="7662" max="7663" width="9.33203125" style="57" customWidth="1"/>
    <col min="7664" max="7664" width="10.83203125" style="57"/>
    <col min="7665" max="7668" width="9.33203125" style="57" customWidth="1"/>
    <col min="7669" max="7669" width="10.83203125" style="57"/>
    <col min="7670" max="7671" width="9.33203125" style="57" customWidth="1"/>
    <col min="7672" max="7672" width="10.83203125" style="57"/>
    <col min="7673" max="7678" width="9.33203125" style="57" customWidth="1"/>
    <col min="7679" max="7682" width="10.83203125" style="57"/>
    <col min="7683" max="7684" width="9.33203125" style="57" customWidth="1"/>
    <col min="7685" max="7685" width="10.83203125" style="57"/>
    <col min="7686" max="7687" width="9.33203125" style="57" customWidth="1"/>
    <col min="7688" max="7688" width="10.83203125" style="57"/>
    <col min="7689" max="7689" width="9.33203125" style="57" customWidth="1"/>
    <col min="7690" max="7691" width="10.83203125" style="57"/>
    <col min="7692" max="7693" width="9.33203125" style="57" customWidth="1"/>
    <col min="7694" max="7696" width="10.83203125" style="57"/>
    <col min="7697" max="7697" width="9.33203125" style="57" customWidth="1"/>
    <col min="7698" max="7699" width="10.83203125" style="57"/>
    <col min="7700" max="7702" width="9.33203125" style="57" customWidth="1"/>
    <col min="7703" max="7703" width="10.83203125" style="57"/>
    <col min="7704" max="7704" width="9.33203125" style="57" customWidth="1"/>
    <col min="7705" max="7707" width="10.83203125" style="57"/>
    <col min="7708" max="7708" width="9.33203125" style="57" customWidth="1"/>
    <col min="7709" max="7709" width="10.83203125" style="57"/>
    <col min="7710" max="7710" width="9.33203125" style="57" customWidth="1"/>
    <col min="7711" max="7711" width="10.83203125" style="57"/>
    <col min="7712" max="7713" width="9.33203125" style="57" customWidth="1"/>
    <col min="7714" max="7715" width="10.83203125" style="57"/>
    <col min="7716" max="7716" width="9.33203125" style="57" customWidth="1"/>
    <col min="7717" max="7719" width="10.83203125" style="57"/>
    <col min="7720" max="7721" width="9.33203125" style="57" customWidth="1"/>
    <col min="7722" max="7723" width="10.83203125" style="57"/>
    <col min="7724" max="7724" width="9.33203125" style="57" customWidth="1"/>
    <col min="7725" max="7725" width="10.83203125" style="57"/>
    <col min="7726" max="7726" width="9.33203125" style="57" customWidth="1"/>
    <col min="7727" max="7727" width="10.83203125" style="57"/>
    <col min="7728" max="7729" width="9.33203125" style="57" customWidth="1"/>
    <col min="7730" max="7731" width="10.83203125" style="57"/>
    <col min="7732" max="7733" width="9.33203125" style="57" customWidth="1"/>
    <col min="7734" max="7734" width="10.83203125" style="57"/>
    <col min="7735" max="7736" width="9.33203125" style="57" customWidth="1"/>
    <col min="7737" max="7739" width="10.83203125" style="57"/>
    <col min="7740" max="7741" width="9.33203125" style="57" customWidth="1"/>
    <col min="7742" max="7746" width="10.83203125" style="57"/>
    <col min="7747" max="7752" width="9.33203125" style="57" customWidth="1"/>
    <col min="7753" max="7754" width="10.83203125" style="57"/>
    <col min="7755" max="7758" width="9.33203125" style="57" customWidth="1"/>
    <col min="7759" max="7762" width="10.83203125" style="57"/>
    <col min="7763" max="7764" width="9.33203125" style="57" customWidth="1"/>
    <col min="7765" max="7768" width="10.83203125" style="57"/>
    <col min="7769" max="7769" width="9.33203125" style="57" customWidth="1"/>
    <col min="7770" max="7770" width="10.83203125" style="57"/>
    <col min="7771" max="7772" width="9.33203125" style="57" customWidth="1"/>
    <col min="7773" max="7773" width="10.83203125" style="57"/>
    <col min="7774" max="7775" width="9.33203125" style="57" customWidth="1"/>
    <col min="7776" max="7776" width="10.83203125" style="57"/>
    <col min="7777" max="7777" width="9.33203125" style="57" customWidth="1"/>
    <col min="7778" max="7779" width="10.83203125" style="57"/>
    <col min="7780" max="7781" width="9.33203125" style="57" customWidth="1"/>
    <col min="7782" max="7784" width="10.83203125" style="57"/>
    <col min="7785" max="7785" width="9.33203125" style="57" customWidth="1"/>
    <col min="7786" max="7787" width="10.83203125" style="57"/>
    <col min="7788" max="7790" width="9.33203125" style="57" customWidth="1"/>
    <col min="7791" max="7791" width="10.83203125" style="57"/>
    <col min="7792" max="7792" width="9.33203125" style="57" customWidth="1"/>
    <col min="7793" max="7795" width="10.83203125" style="57"/>
    <col min="7796" max="7796" width="9.33203125" style="57" customWidth="1"/>
    <col min="7797" max="7797" width="10.83203125" style="57"/>
    <col min="7798" max="7798" width="9.33203125" style="57" customWidth="1"/>
    <col min="7799" max="7799" width="10.83203125" style="57"/>
    <col min="7800" max="7801" width="9.33203125" style="57" customWidth="1"/>
    <col min="7802" max="7803" width="10.83203125" style="57"/>
    <col min="7804" max="7804" width="9.33203125" style="57" customWidth="1"/>
    <col min="7805" max="7807" width="10.83203125" style="57"/>
    <col min="7808" max="7809" width="9.33203125" style="57" customWidth="1"/>
    <col min="7810" max="7811" width="10.83203125" style="57"/>
    <col min="7812" max="7812" width="9.33203125" style="57" customWidth="1"/>
    <col min="7813" max="7813" width="10.83203125" style="57"/>
    <col min="7814" max="7814" width="9.33203125" style="57" customWidth="1"/>
    <col min="7815" max="7815" width="10.83203125" style="57"/>
    <col min="7816" max="7817" width="9.33203125" style="57" customWidth="1"/>
    <col min="7818" max="7819" width="10.83203125" style="57"/>
    <col min="7820" max="7821" width="9.33203125" style="57" customWidth="1"/>
    <col min="7822" max="7822" width="10.83203125" style="57"/>
    <col min="7823" max="7824" width="9.33203125" style="57" customWidth="1"/>
    <col min="7825" max="7827" width="10.83203125" style="57"/>
    <col min="7828" max="7829" width="9.33203125" style="57" customWidth="1"/>
    <col min="7830" max="7834" width="10.83203125" style="57"/>
    <col min="7835" max="7837" width="9.33203125" style="57" customWidth="1"/>
    <col min="7838" max="7838" width="10.83203125" style="57"/>
    <col min="7839" max="7839" width="9.33203125" style="57" customWidth="1"/>
    <col min="7840" max="7840" width="10.83203125" style="57"/>
    <col min="7841" max="7844" width="9.33203125" style="57" customWidth="1"/>
    <col min="7845" max="7845" width="10.83203125" style="57"/>
    <col min="7846" max="7847" width="9.33203125" style="57" customWidth="1"/>
    <col min="7848" max="7848" width="10.83203125" style="57"/>
    <col min="7849" max="7852" width="9.33203125" style="57" customWidth="1"/>
    <col min="7853" max="7853" width="10.83203125" style="57"/>
    <col min="7854" max="7855" width="9.33203125" style="57" customWidth="1"/>
    <col min="7856" max="7856" width="10.83203125" style="57"/>
    <col min="7857" max="7860" width="9.33203125" style="57" customWidth="1"/>
    <col min="7861" max="7861" width="10.83203125" style="57"/>
    <col min="7862" max="7863" width="9.33203125" style="57" customWidth="1"/>
    <col min="7864" max="7864" width="10.83203125" style="57"/>
    <col min="7865" max="7868" width="9.33203125" style="57" customWidth="1"/>
    <col min="7869" max="7869" width="10.83203125" style="57"/>
    <col min="7870" max="7871" width="9.33203125" style="57" customWidth="1"/>
    <col min="7872" max="7872" width="10.83203125" style="57"/>
    <col min="7873" max="7876" width="9.33203125" style="57" customWidth="1"/>
    <col min="7877" max="7877" width="10.83203125" style="57"/>
    <col min="7878" max="7879" width="9.33203125" style="57" customWidth="1"/>
    <col min="7880" max="7880" width="10.83203125" style="57"/>
    <col min="7881" max="7884" width="9.33203125" style="57" customWidth="1"/>
    <col min="7885" max="7885" width="10.83203125" style="57"/>
    <col min="7886" max="7887" width="9.33203125" style="57" customWidth="1"/>
    <col min="7888" max="7888" width="10.83203125" style="57"/>
    <col min="7889" max="7894" width="9.33203125" style="57" customWidth="1"/>
    <col min="7895" max="7898" width="10.83203125" style="57"/>
    <col min="7899" max="7900" width="9.33203125" style="57" customWidth="1"/>
    <col min="7901" max="7901" width="10.83203125" style="57"/>
    <col min="7902" max="7903" width="9.33203125" style="57" customWidth="1"/>
    <col min="7904" max="7904" width="10.83203125" style="57"/>
    <col min="7905" max="7905" width="9.33203125" style="57" customWidth="1"/>
    <col min="7906" max="7907" width="10.83203125" style="57"/>
    <col min="7908" max="7909" width="9.33203125" style="57" customWidth="1"/>
    <col min="7910" max="7912" width="10.83203125" style="57"/>
    <col min="7913" max="7913" width="9.33203125" style="57" customWidth="1"/>
    <col min="7914" max="7915" width="10.83203125" style="57"/>
    <col min="7916" max="7918" width="9.33203125" style="57" customWidth="1"/>
    <col min="7919" max="7919" width="10.83203125" style="57"/>
    <col min="7920" max="7920" width="9.33203125" style="57" customWidth="1"/>
    <col min="7921" max="7923" width="10.83203125" style="57"/>
    <col min="7924" max="7924" width="9.33203125" style="57" customWidth="1"/>
    <col min="7925" max="7925" width="10.83203125" style="57"/>
    <col min="7926" max="7926" width="9.33203125" style="57" customWidth="1"/>
    <col min="7927" max="7927" width="10.83203125" style="57"/>
    <col min="7928" max="7929" width="9.33203125" style="57" customWidth="1"/>
    <col min="7930" max="7931" width="10.83203125" style="57"/>
    <col min="7932" max="7932" width="9.33203125" style="57" customWidth="1"/>
    <col min="7933" max="7935" width="10.83203125" style="57"/>
    <col min="7936" max="7937" width="9.33203125" style="57" customWidth="1"/>
    <col min="7938" max="7939" width="10.83203125" style="57"/>
    <col min="7940" max="7940" width="9.33203125" style="57" customWidth="1"/>
    <col min="7941" max="7941" width="10.83203125" style="57"/>
    <col min="7942" max="7942" width="9.33203125" style="57" customWidth="1"/>
    <col min="7943" max="7943" width="10.83203125" style="57"/>
    <col min="7944" max="7945" width="9.33203125" style="57" customWidth="1"/>
    <col min="7946" max="7947" width="10.83203125" style="57"/>
    <col min="7948" max="7949" width="9.33203125" style="57" customWidth="1"/>
    <col min="7950" max="7950" width="10.83203125" style="57"/>
    <col min="7951" max="7952" width="9.33203125" style="57" customWidth="1"/>
    <col min="7953" max="7955" width="10.83203125" style="57"/>
    <col min="7956" max="7957" width="9.33203125" style="57" customWidth="1"/>
    <col min="7958" max="7962" width="10.83203125" style="57"/>
    <col min="7963" max="7968" width="9.33203125" style="57" customWidth="1"/>
    <col min="7969" max="7970" width="10.83203125" style="57"/>
    <col min="7971" max="7974" width="9.33203125" style="57" customWidth="1"/>
    <col min="7975" max="7978" width="10.83203125" style="57"/>
    <col min="7979" max="7980" width="9.33203125" style="57" customWidth="1"/>
    <col min="7981" max="7984" width="10.83203125" style="57"/>
    <col min="7985" max="7985" width="9.33203125" style="57" customWidth="1"/>
    <col min="7986" max="7986" width="10.83203125" style="57"/>
    <col min="7987" max="7988" width="9.33203125" style="57" customWidth="1"/>
    <col min="7989" max="7989" width="10.83203125" style="57"/>
    <col min="7990" max="7991" width="9.33203125" style="57" customWidth="1"/>
    <col min="7992" max="7992" width="10.83203125" style="57"/>
    <col min="7993" max="7993" width="9.33203125" style="57" customWidth="1"/>
    <col min="7994" max="7995" width="10.83203125" style="57"/>
    <col min="7996" max="7997" width="9.33203125" style="57" customWidth="1"/>
    <col min="7998" max="8000" width="10.83203125" style="57"/>
    <col min="8001" max="8001" width="9.33203125" style="57" customWidth="1"/>
    <col min="8002" max="8003" width="10.83203125" style="57"/>
    <col min="8004" max="8006" width="9.33203125" style="57" customWidth="1"/>
    <col min="8007" max="8007" width="10.83203125" style="57"/>
    <col min="8008" max="8008" width="9.33203125" style="57" customWidth="1"/>
    <col min="8009" max="8011" width="10.83203125" style="57"/>
    <col min="8012" max="8012" width="9.33203125" style="57" customWidth="1"/>
    <col min="8013" max="8013" width="10.83203125" style="57"/>
    <col min="8014" max="8014" width="9.33203125" style="57" customWidth="1"/>
    <col min="8015" max="8015" width="10.83203125" style="57"/>
    <col min="8016" max="8017" width="9.33203125" style="57" customWidth="1"/>
    <col min="8018" max="8019" width="10.83203125" style="57"/>
    <col min="8020" max="8020" width="9.33203125" style="57" customWidth="1"/>
    <col min="8021" max="8023" width="10.83203125" style="57"/>
    <col min="8024" max="8025" width="9.33203125" style="57" customWidth="1"/>
    <col min="8026" max="8027" width="10.83203125" style="57"/>
    <col min="8028" max="8028" width="9.33203125" style="57" customWidth="1"/>
    <col min="8029" max="8029" width="10.83203125" style="57"/>
    <col min="8030" max="8030" width="9.33203125" style="57" customWidth="1"/>
    <col min="8031" max="8031" width="10.83203125" style="57"/>
    <col min="8032" max="8033" width="9.33203125" style="57" customWidth="1"/>
    <col min="8034" max="8035" width="10.83203125" style="57"/>
    <col min="8036" max="8037" width="9.33203125" style="57" customWidth="1"/>
    <col min="8038" max="8038" width="10.83203125" style="57"/>
    <col min="8039" max="8040" width="9.33203125" style="57" customWidth="1"/>
    <col min="8041" max="8043" width="10.83203125" style="57"/>
    <col min="8044" max="8045" width="9.33203125" style="57" customWidth="1"/>
    <col min="8046" max="8050" width="10.83203125" style="57"/>
    <col min="8051" max="8053" width="9.33203125" style="57" customWidth="1"/>
    <col min="8054" max="8054" width="10.83203125" style="57"/>
    <col min="8055" max="8055" width="9.33203125" style="57" customWidth="1"/>
    <col min="8056" max="8056" width="10.83203125" style="57"/>
    <col min="8057" max="8060" width="9.33203125" style="57" customWidth="1"/>
    <col min="8061" max="8061" width="10.83203125" style="57"/>
    <col min="8062" max="8063" width="9.33203125" style="57" customWidth="1"/>
    <col min="8064" max="8064" width="10.83203125" style="57"/>
    <col min="8065" max="8068" width="9.33203125" style="57" customWidth="1"/>
    <col min="8069" max="8069" width="10.83203125" style="57"/>
    <col min="8070" max="8071" width="9.33203125" style="57" customWidth="1"/>
    <col min="8072" max="8072" width="10.83203125" style="57"/>
    <col min="8073" max="8076" width="9.33203125" style="57" customWidth="1"/>
    <col min="8077" max="8077" width="10.83203125" style="57"/>
    <col min="8078" max="8079" width="9.33203125" style="57" customWidth="1"/>
    <col min="8080" max="8080" width="10.83203125" style="57"/>
    <col min="8081" max="8084" width="9.33203125" style="57" customWidth="1"/>
    <col min="8085" max="8085" width="10.83203125" style="57"/>
    <col min="8086" max="8087" width="9.33203125" style="57" customWidth="1"/>
    <col min="8088" max="8088" width="10.83203125" style="57"/>
    <col min="8089" max="8092" width="9.33203125" style="57" customWidth="1"/>
    <col min="8093" max="8093" width="10.83203125" style="57"/>
    <col min="8094" max="8095" width="9.33203125" style="57" customWidth="1"/>
    <col min="8096" max="8096" width="10.83203125" style="57"/>
    <col min="8097" max="8100" width="9.33203125" style="57" customWidth="1"/>
    <col min="8101" max="8101" width="10.83203125" style="57"/>
    <col min="8102" max="8103" width="9.33203125" style="57" customWidth="1"/>
    <col min="8104" max="8104" width="10.83203125" style="57"/>
    <col min="8105" max="8110" width="9.33203125" style="57" customWidth="1"/>
    <col min="8111" max="8114" width="10.83203125" style="57"/>
    <col min="8115" max="8117" width="9.33203125" style="57" customWidth="1"/>
    <col min="8118" max="8118" width="10.83203125" style="57"/>
    <col min="8119" max="8120" width="9.33203125" style="57" customWidth="1"/>
    <col min="8121" max="8123" width="10.83203125" style="57"/>
    <col min="8124" max="8124" width="9.33203125" style="57" customWidth="1"/>
    <col min="8125" max="8125" width="10.83203125" style="57"/>
    <col min="8126" max="8126" width="9.33203125" style="57" customWidth="1"/>
    <col min="8127" max="8127" width="10.83203125" style="57"/>
    <col min="8128" max="8129" width="9.33203125" style="57" customWidth="1"/>
    <col min="8130" max="8131" width="10.83203125" style="57"/>
    <col min="8132" max="8132" width="9.33203125" style="57" customWidth="1"/>
    <col min="8133" max="8133" width="10.83203125" style="57"/>
    <col min="8134" max="8137" width="9.33203125" style="57" customWidth="1"/>
    <col min="8138" max="8139" width="10.83203125" style="57"/>
    <col min="8140" max="8142" width="9.33203125" style="57" customWidth="1"/>
    <col min="8143" max="8144" width="10.83203125" style="57"/>
    <col min="8145" max="8145" width="9.33203125" style="57" customWidth="1"/>
    <col min="8146" max="8147" width="10.83203125" style="57"/>
    <col min="8148" max="8149" width="9.33203125" style="57" customWidth="1"/>
    <col min="8150" max="8154" width="10.83203125" style="57"/>
    <col min="8155" max="8159" width="9.33203125" style="57" customWidth="1"/>
    <col min="8160" max="8162" width="10.83203125" style="57"/>
    <col min="8163" max="8165" width="9.33203125" style="57" customWidth="1"/>
    <col min="8166" max="8166" width="10.83203125" style="57"/>
    <col min="8167" max="8168" width="9.33203125" style="57" customWidth="1"/>
    <col min="8169" max="8170" width="10.83203125" style="57"/>
    <col min="8171" max="8174" width="9.33203125" style="57" customWidth="1"/>
    <col min="8175" max="8175" width="10.83203125" style="57"/>
    <col min="8176" max="8176" width="9.33203125" style="57" customWidth="1"/>
    <col min="8177" max="8178" width="10.83203125" style="57"/>
    <col min="8179" max="8182" width="9.33203125" style="57" customWidth="1"/>
    <col min="8183" max="8186" width="10.83203125" style="57"/>
    <col min="8187" max="8188" width="9.33203125" style="57" customWidth="1"/>
    <col min="8189" max="8192" width="10.83203125" style="57"/>
    <col min="8193" max="8193" width="9.33203125" style="57" customWidth="1"/>
    <col min="8194" max="8194" width="10.83203125" style="57"/>
    <col min="8195" max="8197" width="9.33203125" style="57" customWidth="1"/>
    <col min="8198" max="8198" width="10.83203125" style="57"/>
    <col min="8199" max="8200" width="9.33203125" style="57" customWidth="1"/>
    <col min="8201" max="8203" width="10.83203125" style="57"/>
    <col min="8204" max="8204" width="9.33203125" style="57" customWidth="1"/>
    <col min="8205" max="8205" width="10.83203125" style="57"/>
    <col min="8206" max="8206" width="9.33203125" style="57" customWidth="1"/>
    <col min="8207" max="8207" width="10.83203125" style="57"/>
    <col min="8208" max="8209" width="9.33203125" style="57" customWidth="1"/>
    <col min="8210" max="8211" width="10.83203125" style="57"/>
    <col min="8212" max="8212" width="9.33203125" style="57" customWidth="1"/>
    <col min="8213" max="8213" width="10.83203125" style="57"/>
    <col min="8214" max="8217" width="9.33203125" style="57" customWidth="1"/>
    <col min="8218" max="8219" width="10.83203125" style="57"/>
    <col min="8220" max="8222" width="9.33203125" style="57" customWidth="1"/>
    <col min="8223" max="8224" width="10.83203125" style="57"/>
    <col min="8225" max="8225" width="9.33203125" style="57" customWidth="1"/>
    <col min="8226" max="8227" width="10.83203125" style="57"/>
    <col min="8228" max="8229" width="9.33203125" style="57" customWidth="1"/>
    <col min="8230" max="8234" width="10.83203125" style="57"/>
    <col min="8235" max="8237" width="9.33203125" style="57" customWidth="1"/>
    <col min="8238" max="8238" width="10.83203125" style="57"/>
    <col min="8239" max="8239" width="9.33203125" style="57" customWidth="1"/>
    <col min="8240" max="8240" width="10.83203125" style="57"/>
    <col min="8241" max="8244" width="9.33203125" style="57" customWidth="1"/>
    <col min="8245" max="8245" width="10.83203125" style="57"/>
    <col min="8246" max="8247" width="9.33203125" style="57" customWidth="1"/>
    <col min="8248" max="8248" width="10.83203125" style="57"/>
    <col min="8249" max="8252" width="9.33203125" style="57" customWidth="1"/>
    <col min="8253" max="8253" width="10.83203125" style="57"/>
    <col min="8254" max="8255" width="9.33203125" style="57" customWidth="1"/>
    <col min="8256" max="8256" width="10.83203125" style="57"/>
    <col min="8257" max="8260" width="9.33203125" style="57" customWidth="1"/>
    <col min="8261" max="8261" width="10.83203125" style="57"/>
    <col min="8262" max="8263" width="9.33203125" style="57" customWidth="1"/>
    <col min="8264" max="8264" width="10.83203125" style="57"/>
    <col min="8265" max="8268" width="9.33203125" style="57" customWidth="1"/>
    <col min="8269" max="8269" width="10.83203125" style="57"/>
    <col min="8270" max="8271" width="9.33203125" style="57" customWidth="1"/>
    <col min="8272" max="8272" width="10.83203125" style="57"/>
    <col min="8273" max="8276" width="9.33203125" style="57" customWidth="1"/>
    <col min="8277" max="8277" width="10.83203125" style="57"/>
    <col min="8278" max="8279" width="9.33203125" style="57" customWidth="1"/>
    <col min="8280" max="8280" width="10.83203125" style="57"/>
    <col min="8281" max="8284" width="9.33203125" style="57" customWidth="1"/>
    <col min="8285" max="8285" width="10.83203125" style="57"/>
    <col min="8286" max="8287" width="9.33203125" style="57" customWidth="1"/>
    <col min="8288" max="8288" width="10.83203125" style="57"/>
    <col min="8289" max="8294" width="9.33203125" style="57" customWidth="1"/>
    <col min="8295" max="8298" width="10.83203125" style="57"/>
    <col min="8299" max="8301" width="9.33203125" style="57" customWidth="1"/>
    <col min="8302" max="8302" width="10.83203125" style="57"/>
    <col min="8303" max="8304" width="9.33203125" style="57" customWidth="1"/>
    <col min="8305" max="8307" width="10.83203125" style="57"/>
    <col min="8308" max="8308" width="9.33203125" style="57" customWidth="1"/>
    <col min="8309" max="8309" width="10.83203125" style="57"/>
    <col min="8310" max="8310" width="9.33203125" style="57" customWidth="1"/>
    <col min="8311" max="8311" width="10.83203125" style="57"/>
    <col min="8312" max="8313" width="9.33203125" style="57" customWidth="1"/>
    <col min="8314" max="8315" width="10.83203125" style="57"/>
    <col min="8316" max="8316" width="9.33203125" style="57" customWidth="1"/>
    <col min="8317" max="8317" width="10.83203125" style="57"/>
    <col min="8318" max="8321" width="9.33203125" style="57" customWidth="1"/>
    <col min="8322" max="8323" width="10.83203125" style="57"/>
    <col min="8324" max="8326" width="9.33203125" style="57" customWidth="1"/>
    <col min="8327" max="8328" width="10.83203125" style="57"/>
    <col min="8329" max="8329" width="9.33203125" style="57" customWidth="1"/>
    <col min="8330" max="8331" width="10.83203125" style="57"/>
    <col min="8332" max="8333" width="9.33203125" style="57" customWidth="1"/>
    <col min="8334" max="8338" width="10.83203125" style="57"/>
    <col min="8339" max="8340" width="9.33203125" style="57" customWidth="1"/>
    <col min="8341" max="8341" width="10.83203125" style="57"/>
    <col min="8342" max="8342" width="9.33203125" style="57" customWidth="1"/>
    <col min="8343" max="8343" width="10.83203125" style="57"/>
    <col min="8344" max="8344" width="9.33203125" style="57" customWidth="1"/>
    <col min="8345" max="8346" width="10.83203125" style="57"/>
    <col min="8347" max="8348" width="9.33203125" style="57" customWidth="1"/>
    <col min="8349" max="8351" width="10.83203125" style="57"/>
    <col min="8352" max="8352" width="9.33203125" style="57" customWidth="1"/>
    <col min="8353" max="8354" width="10.83203125" style="57"/>
    <col min="8355" max="8356" width="9.33203125" style="57" customWidth="1"/>
    <col min="8357" max="8359" width="10.83203125" style="57"/>
    <col min="8360" max="8360" width="9.33203125" style="57" customWidth="1"/>
    <col min="8361" max="8362" width="10.83203125" style="57"/>
    <col min="8363" max="8366" width="9.33203125" style="57" customWidth="1"/>
    <col min="8367" max="8370" width="10.83203125" style="57"/>
    <col min="8371" max="8372" width="9.33203125" style="57" customWidth="1"/>
    <col min="8373" max="8376" width="10.83203125" style="57"/>
    <col min="8377" max="8377" width="9.33203125" style="57" customWidth="1"/>
    <col min="8378" max="8378" width="10.83203125" style="57"/>
    <col min="8379" max="8381" width="9.33203125" style="57" customWidth="1"/>
    <col min="8382" max="8382" width="10.83203125" style="57"/>
    <col min="8383" max="8384" width="9.33203125" style="57" customWidth="1"/>
    <col min="8385" max="8387" width="10.83203125" style="57"/>
    <col min="8388" max="8388" width="9.33203125" style="57" customWidth="1"/>
    <col min="8389" max="8389" width="10.83203125" style="57"/>
    <col min="8390" max="8390" width="9.33203125" style="57" customWidth="1"/>
    <col min="8391" max="8391" width="10.83203125" style="57"/>
    <col min="8392" max="8393" width="9.33203125" style="57" customWidth="1"/>
    <col min="8394" max="8395" width="10.83203125" style="57"/>
    <col min="8396" max="8396" width="9.33203125" style="57" customWidth="1"/>
    <col min="8397" max="8397" width="10.83203125" style="57"/>
    <col min="8398" max="8401" width="9.33203125" style="57" customWidth="1"/>
    <col min="8402" max="8403" width="10.83203125" style="57"/>
    <col min="8404" max="8406" width="9.33203125" style="57" customWidth="1"/>
    <col min="8407" max="8408" width="10.83203125" style="57"/>
    <col min="8409" max="8409" width="9.33203125" style="57" customWidth="1"/>
    <col min="8410" max="8411" width="10.83203125" style="57"/>
    <col min="8412" max="8413" width="9.33203125" style="57" customWidth="1"/>
    <col min="8414" max="8418" width="10.83203125" style="57"/>
    <col min="8419" max="8421" width="9.33203125" style="57" customWidth="1"/>
    <col min="8422" max="8422" width="10.83203125" style="57"/>
    <col min="8423" max="8423" width="9.33203125" style="57" customWidth="1"/>
    <col min="8424" max="8424" width="10.83203125" style="57"/>
    <col min="8425" max="8428" width="9.33203125" style="57" customWidth="1"/>
    <col min="8429" max="8429" width="10.83203125" style="57"/>
    <col min="8430" max="8431" width="9.33203125" style="57" customWidth="1"/>
    <col min="8432" max="8432" width="10.83203125" style="57"/>
    <col min="8433" max="8436" width="9.33203125" style="57" customWidth="1"/>
    <col min="8437" max="8437" width="10.83203125" style="57"/>
    <col min="8438" max="8439" width="9.33203125" style="57" customWidth="1"/>
    <col min="8440" max="8440" width="10.83203125" style="57"/>
    <col min="8441" max="8444" width="9.33203125" style="57" customWidth="1"/>
    <col min="8445" max="8445" width="10.83203125" style="57"/>
    <col min="8446" max="8447" width="9.33203125" style="57" customWidth="1"/>
    <col min="8448" max="8448" width="10.83203125" style="57"/>
    <col min="8449" max="8452" width="9.33203125" style="57" customWidth="1"/>
    <col min="8453" max="8453" width="10.83203125" style="57"/>
    <col min="8454" max="8455" width="9.33203125" style="57" customWidth="1"/>
    <col min="8456" max="8456" width="10.83203125" style="57"/>
    <col min="8457" max="8460" width="9.33203125" style="57" customWidth="1"/>
    <col min="8461" max="8461" width="10.83203125" style="57"/>
    <col min="8462" max="8463" width="9.33203125" style="57" customWidth="1"/>
    <col min="8464" max="8464" width="10.83203125" style="57"/>
    <col min="8465" max="8470" width="9.33203125" style="57" customWidth="1"/>
    <col min="8471" max="8474" width="10.83203125" style="57"/>
    <col min="8475" max="8476" width="9.33203125" style="57" customWidth="1"/>
    <col min="8477" max="8480" width="10.83203125" style="57"/>
    <col min="8481" max="8481" width="9.33203125" style="57" customWidth="1"/>
    <col min="8482" max="8482" width="10.83203125" style="57"/>
    <col min="8483" max="8484" width="9.33203125" style="57" customWidth="1"/>
    <col min="8485" max="8485" width="10.83203125" style="57"/>
    <col min="8486" max="8489" width="9.33203125" style="57" customWidth="1"/>
    <col min="8490" max="8491" width="10.83203125" style="57"/>
    <col min="8492" max="8493" width="9.33203125" style="57" customWidth="1"/>
    <col min="8494" max="8494" width="10.83203125" style="57"/>
    <col min="8495" max="8496" width="9.33203125" style="57" customWidth="1"/>
    <col min="8497" max="8499" width="10.83203125" style="57"/>
    <col min="8500" max="8501" width="9.33203125" style="57" customWidth="1"/>
    <col min="8502" max="8502" width="10.83203125" style="57"/>
    <col min="8503" max="8504" width="9.33203125" style="57" customWidth="1"/>
    <col min="8505" max="8507" width="10.83203125" style="57"/>
    <col min="8508" max="8508" width="9.33203125" style="57" customWidth="1"/>
    <col min="8509" max="8509" width="10.83203125" style="57"/>
    <col min="8510" max="8513" width="9.33203125" style="57" customWidth="1"/>
    <col min="8514" max="8515" width="10.83203125" style="57"/>
    <col min="8516" max="8516" width="9.33203125" style="57" customWidth="1"/>
    <col min="8517" max="8517" width="10.83203125" style="57"/>
    <col min="8518" max="8519" width="9.33203125" style="57" customWidth="1"/>
    <col min="8520" max="8523" width="10.83203125" style="57"/>
    <col min="8524" max="8525" width="9.33203125" style="57" customWidth="1"/>
    <col min="8526" max="8530" width="10.83203125" style="57"/>
    <col min="8531" max="8533" width="9.33203125" style="57" customWidth="1"/>
    <col min="8534" max="8534" width="10.83203125" style="57"/>
    <col min="8535" max="8535" width="9.33203125" style="57" customWidth="1"/>
    <col min="8536" max="8536" width="10.83203125" style="57"/>
    <col min="8537" max="8540" width="9.33203125" style="57" customWidth="1"/>
    <col min="8541" max="8541" width="10.83203125" style="57"/>
    <col min="8542" max="8543" width="9.33203125" style="57" customWidth="1"/>
    <col min="8544" max="8544" width="10.83203125" style="57"/>
    <col min="8545" max="8548" width="9.33203125" style="57" customWidth="1"/>
    <col min="8549" max="8549" width="10.83203125" style="57"/>
    <col min="8550" max="8551" width="9.33203125" style="57" customWidth="1"/>
    <col min="8552" max="8552" width="10.83203125" style="57"/>
    <col min="8553" max="8556" width="9.33203125" style="57" customWidth="1"/>
    <col min="8557" max="8557" width="10.83203125" style="57"/>
    <col min="8558" max="8559" width="9.33203125" style="57" customWidth="1"/>
    <col min="8560" max="8560" width="10.83203125" style="57"/>
    <col min="8561" max="8564" width="9.33203125" style="57" customWidth="1"/>
    <col min="8565" max="8565" width="10.83203125" style="57"/>
    <col min="8566" max="8567" width="9.33203125" style="57" customWidth="1"/>
    <col min="8568" max="8568" width="10.83203125" style="57"/>
    <col min="8569" max="8572" width="9.33203125" style="57" customWidth="1"/>
    <col min="8573" max="8573" width="10.83203125" style="57"/>
    <col min="8574" max="8575" width="9.33203125" style="57" customWidth="1"/>
    <col min="8576" max="8576" width="10.83203125" style="57"/>
    <col min="8577" max="8582" width="9.33203125" style="57" customWidth="1"/>
    <col min="8583" max="8586" width="10.83203125" style="57"/>
    <col min="8587" max="8588" width="9.33203125" style="57" customWidth="1"/>
    <col min="8589" max="8590" width="10.83203125" style="57"/>
    <col min="8591" max="8591" width="9.33203125" style="57" customWidth="1"/>
    <col min="8592" max="8592" width="10.83203125" style="57"/>
    <col min="8593" max="8593" width="9.33203125" style="57" customWidth="1"/>
    <col min="8594" max="8595" width="10.83203125" style="57"/>
    <col min="8596" max="8596" width="9.33203125" style="57" customWidth="1"/>
    <col min="8597" max="8597" width="10.83203125" style="57"/>
    <col min="8598" max="8598" width="9.33203125" style="57" customWidth="1"/>
    <col min="8599" max="8599" width="10.83203125" style="57"/>
    <col min="8600" max="8601" width="9.33203125" style="57" customWidth="1"/>
    <col min="8602" max="8603" width="10.83203125" style="57"/>
    <col min="8604" max="8604" width="9.33203125" style="57" customWidth="1"/>
    <col min="8605" max="8605" width="10.83203125" style="57"/>
    <col min="8606" max="8607" width="9.33203125" style="57" customWidth="1"/>
    <col min="8608" max="8611" width="10.83203125" style="57"/>
    <col min="8612" max="8613" width="9.33203125" style="57" customWidth="1"/>
    <col min="8614" max="8618" width="10.83203125" style="57"/>
    <col min="8619" max="8620" width="9.33203125" style="57" customWidth="1"/>
    <col min="8621" max="8622" width="10.83203125" style="57"/>
    <col min="8623" max="8625" width="9.33203125" style="57" customWidth="1"/>
    <col min="8626" max="8627" width="10.83203125" style="57"/>
    <col min="8628" max="8628" width="9.33203125" style="57" customWidth="1"/>
    <col min="8629" max="8632" width="10.83203125" style="57"/>
    <col min="8633" max="8633" width="9.33203125" style="57" customWidth="1"/>
    <col min="8634" max="8635" width="10.83203125" style="57"/>
    <col min="8636" max="8636" width="9.33203125" style="57" customWidth="1"/>
    <col min="8637" max="8637" width="10.83203125" style="57"/>
    <col min="8638" max="8638" width="9.33203125" style="57" customWidth="1"/>
    <col min="8639" max="8640" width="10.83203125" style="57"/>
    <col min="8641" max="8641" width="9.33203125" style="57" customWidth="1"/>
    <col min="8642" max="8643" width="10.83203125" style="57"/>
    <col min="8644" max="8645" width="9.33203125" style="57" customWidth="1"/>
    <col min="8646" max="8648" width="10.83203125" style="57"/>
    <col min="8649" max="8649" width="9.33203125" style="57" customWidth="1"/>
    <col min="8650" max="8650" width="10.83203125" style="57"/>
    <col min="8651" max="8652" width="9.33203125" style="57" customWidth="1"/>
    <col min="8653" max="8653" width="10.83203125" style="57"/>
    <col min="8654" max="8657" width="9.33203125" style="57" customWidth="1"/>
    <col min="8658" max="8659" width="10.83203125" style="57"/>
    <col min="8660" max="8664" width="9.33203125" style="57" customWidth="1"/>
    <col min="8665" max="8667" width="10.83203125" style="57"/>
    <col min="8668" max="8672" width="9.33203125" style="57" customWidth="1"/>
    <col min="8673" max="8675" width="10.83203125" style="57"/>
    <col min="8676" max="8678" width="9.33203125" style="57" customWidth="1"/>
    <col min="8679" max="8680" width="10.83203125" style="57"/>
    <col min="8681" max="8681" width="9.33203125" style="57" customWidth="1"/>
    <col min="8682" max="8683" width="10.83203125" style="57"/>
    <col min="8684" max="8684" width="9.33203125" style="57" customWidth="1"/>
    <col min="8685" max="8685" width="10.83203125" style="57"/>
    <col min="8686" max="8686" width="9.33203125" style="57" customWidth="1"/>
    <col min="8687" max="8687" width="10.83203125" style="57"/>
    <col min="8688" max="8689" width="9.33203125" style="57" customWidth="1"/>
    <col min="8690" max="8691" width="10.83203125" style="57"/>
    <col min="8692" max="8693" width="9.33203125" style="57" customWidth="1"/>
    <col min="8694" max="8696" width="10.83203125" style="57"/>
    <col min="8697" max="8697" width="9.33203125" style="57" customWidth="1"/>
    <col min="8698" max="8698" width="10.83203125" style="57"/>
    <col min="8699" max="8704" width="9.33203125" style="57" customWidth="1"/>
    <col min="8705" max="8707" width="10.83203125" style="57"/>
    <col min="8708" max="8709" width="9.33203125" style="57" customWidth="1"/>
    <col min="8710" max="8710" width="10.83203125" style="57"/>
    <col min="8711" max="8712" width="9.33203125" style="57" customWidth="1"/>
    <col min="8713" max="8715" width="10.83203125" style="57"/>
    <col min="8716" max="8716" width="9.33203125" style="57" customWidth="1"/>
    <col min="8717" max="8717" width="10.83203125" style="57"/>
    <col min="8718" max="8719" width="9.33203125" style="57" customWidth="1"/>
    <col min="8720" max="8720" width="10.83203125" style="57"/>
    <col min="8721" max="8721" width="9.33203125" style="57" customWidth="1"/>
    <col min="8722" max="8723" width="10.83203125" style="57"/>
    <col min="8724" max="8725" width="9.33203125" style="57" customWidth="1"/>
    <col min="8726" max="8728" width="10.83203125" style="57"/>
    <col min="8729" max="8729" width="9.33203125" style="57" customWidth="1"/>
    <col min="8730" max="8731" width="10.83203125" style="57"/>
    <col min="8732" max="8734" width="9.33203125" style="57" customWidth="1"/>
    <col min="8735" max="8735" width="10.83203125" style="57"/>
    <col min="8736" max="8736" width="9.33203125" style="57" customWidth="1"/>
    <col min="8737" max="8739" width="10.83203125" style="57"/>
    <col min="8740" max="8741" width="9.33203125" style="57" customWidth="1"/>
    <col min="8742" max="8744" width="10.83203125" style="57"/>
    <col min="8745" max="8745" width="9.33203125" style="57" customWidth="1"/>
    <col min="8746" max="8746" width="10.83203125" style="57"/>
    <col min="8747" max="8750" width="9.33203125" style="57" customWidth="1"/>
    <col min="8751" max="8751" width="10.83203125" style="57"/>
    <col min="8752" max="8752" width="9.33203125" style="57" customWidth="1"/>
    <col min="8753" max="8755" width="10.83203125" style="57"/>
    <col min="8756" max="8756" width="9.33203125" style="57" customWidth="1"/>
    <col min="8757" max="8757" width="10.83203125" style="57"/>
    <col min="8758" max="8759" width="9.33203125" style="57" customWidth="1"/>
    <col min="8760" max="8760" width="10.83203125" style="57"/>
    <col min="8761" max="8761" width="9.33203125" style="57" customWidth="1"/>
    <col min="8762" max="8763" width="10.83203125" style="57"/>
    <col min="8764" max="8764" width="9.33203125" style="57" customWidth="1"/>
    <col min="8765" max="8766" width="10.83203125" style="57"/>
    <col min="8767" max="8769" width="9.33203125" style="57" customWidth="1"/>
    <col min="8770" max="8771" width="10.83203125" style="57"/>
    <col min="8772" max="8772" width="9.33203125" style="57" customWidth="1"/>
    <col min="8773" max="8774" width="10.83203125" style="57"/>
    <col min="8775" max="8775" width="9.33203125" style="57" customWidth="1"/>
    <col min="8776" max="8776" width="10.83203125" style="57"/>
    <col min="8777" max="8777" width="9.33203125" style="57" customWidth="1"/>
    <col min="8778" max="8779" width="10.83203125" style="57"/>
    <col min="8780" max="8780" width="9.33203125" style="57" customWidth="1"/>
    <col min="8781" max="8781" width="10.83203125" style="57"/>
    <col min="8782" max="8782" width="9.33203125" style="57" customWidth="1"/>
    <col min="8783" max="8783" width="10.83203125" style="57"/>
    <col min="8784" max="8785" width="9.33203125" style="57" customWidth="1"/>
    <col min="8786" max="8787" width="10.83203125" style="57"/>
    <col min="8788" max="8790" width="9.33203125" style="57" customWidth="1"/>
    <col min="8791" max="8791" width="10.83203125" style="57"/>
    <col min="8792" max="8792" width="9.33203125" style="57" customWidth="1"/>
    <col min="8793" max="8795" width="10.83203125" style="57"/>
    <col min="8796" max="8797" width="9.33203125" style="57" customWidth="1"/>
    <col min="8798" max="8800" width="10.83203125" style="57"/>
    <col min="8801" max="8801" width="9.33203125" style="57" customWidth="1"/>
    <col min="8802" max="8802" width="10.83203125" style="57"/>
    <col min="8803" max="8804" width="9.33203125" style="57" customWidth="1"/>
    <col min="8805" max="8806" width="10.83203125" style="57"/>
    <col min="8807" max="8808" width="9.33203125" style="57" customWidth="1"/>
    <col min="8809" max="8811" width="10.83203125" style="57"/>
    <col min="8812" max="8814" width="9.33203125" style="57" customWidth="1"/>
    <col min="8815" max="8815" width="10.83203125" style="57"/>
    <col min="8816" max="8816" width="9.33203125" style="57" customWidth="1"/>
    <col min="8817" max="8819" width="10.83203125" style="57"/>
    <col min="8820" max="8820" width="9.33203125" style="57" customWidth="1"/>
    <col min="8821" max="8821" width="10.83203125" style="57"/>
    <col min="8822" max="8825" width="9.33203125" style="57" customWidth="1"/>
    <col min="8826" max="8827" width="10.83203125" style="57"/>
    <col min="8828" max="8830" width="9.33203125" style="57" customWidth="1"/>
    <col min="8831" max="8831" width="10.83203125" style="57"/>
    <col min="8832" max="8832" width="9.33203125" style="57" customWidth="1"/>
    <col min="8833" max="8835" width="10.83203125" style="57"/>
    <col min="8836" max="8836" width="9.33203125" style="57" customWidth="1"/>
    <col min="8837" max="8837" width="10.83203125" style="57"/>
    <col min="8838" max="8838" width="9.33203125" style="57" customWidth="1"/>
    <col min="8839" max="8839" width="10.83203125" style="57"/>
    <col min="8840" max="8841" width="9.33203125" style="57" customWidth="1"/>
    <col min="8842" max="8843" width="10.83203125" style="57"/>
    <col min="8844" max="8845" width="9.33203125" style="57" customWidth="1"/>
    <col min="8846" max="8847" width="10.83203125" style="57"/>
    <col min="8848" max="8850" width="9.33203125" style="57" customWidth="1"/>
    <col min="8851" max="8851" width="10.83203125" style="57"/>
    <col min="8852" max="8854" width="9.33203125" style="57" customWidth="1"/>
    <col min="8855" max="8856" width="10.83203125" style="57"/>
    <col min="8857" max="8857" width="9.33203125" style="57" customWidth="1"/>
    <col min="8858" max="8859" width="10.83203125" style="57"/>
    <col min="8860" max="8860" width="9.33203125" style="57" customWidth="1"/>
    <col min="8861" max="8861" width="10.83203125" style="57"/>
    <col min="8862" max="8865" width="9.33203125" style="57" customWidth="1"/>
    <col min="8866" max="8867" width="10.83203125" style="57"/>
    <col min="8868" max="8868" width="9.33203125" style="57" customWidth="1"/>
    <col min="8869" max="8871" width="10.83203125" style="57"/>
    <col min="8872" max="8873" width="9.33203125" style="57" customWidth="1"/>
    <col min="8874" max="8875" width="10.83203125" style="57"/>
    <col min="8876" max="8878" width="9.33203125" style="57" customWidth="1"/>
    <col min="8879" max="8882" width="10.83203125" style="57"/>
    <col min="8883" max="8884" width="9.33203125" style="57" customWidth="1"/>
    <col min="8885" max="8888" width="10.83203125" style="57"/>
    <col min="8889" max="8889" width="9.33203125" style="57" customWidth="1"/>
    <col min="8890" max="8890" width="10.83203125" style="57"/>
    <col min="8891" max="8892" width="9.33203125" style="57" customWidth="1"/>
    <col min="8893" max="8894" width="10.83203125" style="57"/>
    <col min="8895" max="8895" width="9.33203125" style="57" customWidth="1"/>
    <col min="8896" max="8896" width="10.83203125" style="57"/>
    <col min="8897" max="8897" width="9.33203125" style="57" customWidth="1"/>
    <col min="8898" max="8899" width="10.83203125" style="57"/>
    <col min="8900" max="8900" width="9.33203125" style="57" customWidth="1"/>
    <col min="8901" max="8901" width="10.83203125" style="57"/>
    <col min="8902" max="8902" width="9.33203125" style="57" customWidth="1"/>
    <col min="8903" max="8903" width="10.83203125" style="57"/>
    <col min="8904" max="8905" width="9.33203125" style="57" customWidth="1"/>
    <col min="8906" max="8907" width="10.83203125" style="57"/>
    <col min="8908" max="8908" width="9.33203125" style="57" customWidth="1"/>
    <col min="8909" max="8909" width="10.83203125" style="57"/>
    <col min="8910" max="8911" width="9.33203125" style="57" customWidth="1"/>
    <col min="8912" max="8915" width="10.83203125" style="57"/>
    <col min="8916" max="8917" width="9.33203125" style="57" customWidth="1"/>
    <col min="8918" max="8922" width="10.83203125" style="57"/>
    <col min="8923" max="8925" width="9.33203125" style="57" customWidth="1"/>
    <col min="8926" max="8926" width="10.83203125" style="57"/>
    <col min="8927" max="8927" width="9.33203125" style="57" customWidth="1"/>
    <col min="8928" max="8928" width="10.83203125" style="57"/>
    <col min="8929" max="8932" width="9.33203125" style="57" customWidth="1"/>
    <col min="8933" max="8933" width="10.83203125" style="57"/>
    <col min="8934" max="8935" width="9.33203125" style="57" customWidth="1"/>
    <col min="8936" max="8936" width="10.83203125" style="57"/>
    <col min="8937" max="8940" width="9.33203125" style="57" customWidth="1"/>
    <col min="8941" max="8941" width="10.83203125" style="57"/>
    <col min="8942" max="8943" width="9.33203125" style="57" customWidth="1"/>
    <col min="8944" max="8944" width="10.83203125" style="57"/>
    <col min="8945" max="8948" width="9.33203125" style="57" customWidth="1"/>
    <col min="8949" max="8949" width="10.83203125" style="57"/>
    <col min="8950" max="8951" width="9.33203125" style="57" customWidth="1"/>
    <col min="8952" max="8952" width="10.83203125" style="57"/>
    <col min="8953" max="8956" width="9.33203125" style="57" customWidth="1"/>
    <col min="8957" max="8957" width="10.83203125" style="57"/>
    <col min="8958" max="8959" width="9.33203125" style="57" customWidth="1"/>
    <col min="8960" max="8960" width="10.83203125" style="57"/>
    <col min="8961" max="8964" width="9.33203125" style="57" customWidth="1"/>
    <col min="8965" max="8965" width="10.83203125" style="57"/>
    <col min="8966" max="8967" width="9.33203125" style="57" customWidth="1"/>
    <col min="8968" max="8968" width="10.83203125" style="57"/>
    <col min="8969" max="8974" width="9.33203125" style="57" customWidth="1"/>
    <col min="8975" max="8978" width="10.83203125" style="57"/>
    <col min="8979" max="8980" width="9.33203125" style="57" customWidth="1"/>
    <col min="8981" max="8981" width="10.83203125" style="57"/>
    <col min="8982" max="8983" width="9.33203125" style="57" customWidth="1"/>
    <col min="8984" max="8984" width="10.83203125" style="57"/>
    <col min="8985" max="8985" width="9.33203125" style="57" customWidth="1"/>
    <col min="8986" max="8987" width="10.83203125" style="57"/>
    <col min="8988" max="8989" width="9.33203125" style="57" customWidth="1"/>
    <col min="8990" max="8992" width="10.83203125" style="57"/>
    <col min="8993" max="8993" width="9.33203125" style="57" customWidth="1"/>
    <col min="8994" max="8995" width="10.83203125" style="57"/>
    <col min="8996" max="8998" width="9.33203125" style="57" customWidth="1"/>
    <col min="8999" max="8999" width="10.83203125" style="57"/>
    <col min="9000" max="9000" width="9.33203125" style="57" customWidth="1"/>
    <col min="9001" max="9003" width="10.83203125" style="57"/>
    <col min="9004" max="9004" width="9.33203125" style="57" customWidth="1"/>
    <col min="9005" max="9005" width="10.83203125" style="57"/>
    <col min="9006" max="9006" width="9.33203125" style="57" customWidth="1"/>
    <col min="9007" max="9007" width="10.83203125" style="57"/>
    <col min="9008" max="9009" width="9.33203125" style="57" customWidth="1"/>
    <col min="9010" max="9011" width="10.83203125" style="57"/>
    <col min="9012" max="9012" width="9.33203125" style="57" customWidth="1"/>
    <col min="9013" max="9015" width="10.83203125" style="57"/>
    <col min="9016" max="9017" width="9.33203125" style="57" customWidth="1"/>
    <col min="9018" max="9019" width="10.83203125" style="57"/>
    <col min="9020" max="9020" width="9.33203125" style="57" customWidth="1"/>
    <col min="9021" max="9021" width="10.83203125" style="57"/>
    <col min="9022" max="9022" width="9.33203125" style="57" customWidth="1"/>
    <col min="9023" max="9023" width="10.83203125" style="57"/>
    <col min="9024" max="9025" width="9.33203125" style="57" customWidth="1"/>
    <col min="9026" max="9027" width="10.83203125" style="57"/>
    <col min="9028" max="9029" width="9.33203125" style="57" customWidth="1"/>
    <col min="9030" max="9030" width="10.83203125" style="57"/>
    <col min="9031" max="9032" width="9.33203125" style="57" customWidth="1"/>
    <col min="9033" max="9035" width="10.83203125" style="57"/>
    <col min="9036" max="9037" width="9.33203125" style="57" customWidth="1"/>
    <col min="9038" max="9042" width="10.83203125" style="57"/>
    <col min="9043" max="9048" width="9.33203125" style="57" customWidth="1"/>
    <col min="9049" max="9050" width="10.83203125" style="57"/>
    <col min="9051" max="9054" width="9.33203125" style="57" customWidth="1"/>
    <col min="9055" max="9058" width="10.83203125" style="57"/>
    <col min="9059" max="9060" width="9.33203125" style="57" customWidth="1"/>
    <col min="9061" max="9064" width="10.83203125" style="57"/>
    <col min="9065" max="9065" width="9.33203125" style="57" customWidth="1"/>
    <col min="9066" max="9066" width="10.83203125" style="57"/>
    <col min="9067" max="9068" width="9.33203125" style="57" customWidth="1"/>
    <col min="9069" max="9069" width="10.83203125" style="57"/>
    <col min="9070" max="9071" width="9.33203125" style="57" customWidth="1"/>
    <col min="9072" max="9072" width="10.83203125" style="57"/>
    <col min="9073" max="9073" width="9.33203125" style="57" customWidth="1"/>
    <col min="9074" max="9075" width="10.83203125" style="57"/>
    <col min="9076" max="9077" width="9.33203125" style="57" customWidth="1"/>
    <col min="9078" max="9080" width="10.83203125" style="57"/>
    <col min="9081" max="9081" width="9.33203125" style="57" customWidth="1"/>
    <col min="9082" max="9083" width="10.83203125" style="57"/>
    <col min="9084" max="9086" width="9.33203125" style="57" customWidth="1"/>
    <col min="9087" max="9087" width="10.83203125" style="57"/>
    <col min="9088" max="9088" width="9.33203125" style="57" customWidth="1"/>
    <col min="9089" max="9091" width="10.83203125" style="57"/>
    <col min="9092" max="9092" width="9.33203125" style="57" customWidth="1"/>
    <col min="9093" max="9093" width="10.83203125" style="57"/>
    <col min="9094" max="9094" width="9.33203125" style="57" customWidth="1"/>
    <col min="9095" max="9095" width="10.83203125" style="57"/>
    <col min="9096" max="9097" width="9.33203125" style="57" customWidth="1"/>
    <col min="9098" max="9099" width="10.83203125" style="57"/>
    <col min="9100" max="9100" width="9.33203125" style="57" customWidth="1"/>
    <col min="9101" max="9103" width="10.83203125" style="57"/>
    <col min="9104" max="9105" width="9.33203125" style="57" customWidth="1"/>
    <col min="9106" max="9107" width="10.83203125" style="57"/>
    <col min="9108" max="9108" width="9.33203125" style="57" customWidth="1"/>
    <col min="9109" max="9109" width="10.83203125" style="57"/>
    <col min="9110" max="9110" width="9.33203125" style="57" customWidth="1"/>
    <col min="9111" max="9111" width="10.83203125" style="57"/>
    <col min="9112" max="9113" width="9.33203125" style="57" customWidth="1"/>
    <col min="9114" max="9115" width="10.83203125" style="57"/>
    <col min="9116" max="9117" width="9.33203125" style="57" customWidth="1"/>
    <col min="9118" max="9118" width="10.83203125" style="57"/>
    <col min="9119" max="9120" width="9.33203125" style="57" customWidth="1"/>
    <col min="9121" max="9123" width="10.83203125" style="57"/>
    <col min="9124" max="9125" width="9.33203125" style="57" customWidth="1"/>
    <col min="9126" max="9130" width="10.83203125" style="57"/>
    <col min="9131" max="9133" width="9.33203125" style="57" customWidth="1"/>
    <col min="9134" max="9134" width="10.83203125" style="57"/>
    <col min="9135" max="9135" width="9.33203125" style="57" customWidth="1"/>
    <col min="9136" max="9136" width="10.83203125" style="57"/>
    <col min="9137" max="9140" width="9.33203125" style="57" customWidth="1"/>
    <col min="9141" max="9141" width="10.83203125" style="57"/>
    <col min="9142" max="9143" width="9.33203125" style="57" customWidth="1"/>
    <col min="9144" max="9144" width="10.83203125" style="57"/>
    <col min="9145" max="9148" width="9.33203125" style="57" customWidth="1"/>
    <col min="9149" max="9149" width="10.83203125" style="57"/>
    <col min="9150" max="9151" width="9.33203125" style="57" customWidth="1"/>
    <col min="9152" max="9152" width="10.83203125" style="57"/>
    <col min="9153" max="9156" width="9.33203125" style="57" customWidth="1"/>
    <col min="9157" max="9157" width="10.83203125" style="57"/>
    <col min="9158" max="9159" width="9.33203125" style="57" customWidth="1"/>
    <col min="9160" max="9160" width="10.83203125" style="57"/>
    <col min="9161" max="9164" width="9.33203125" style="57" customWidth="1"/>
    <col min="9165" max="9165" width="10.83203125" style="57"/>
    <col min="9166" max="9167" width="9.33203125" style="57" customWidth="1"/>
    <col min="9168" max="9168" width="10.83203125" style="57"/>
    <col min="9169" max="9174" width="9.33203125" style="57" customWidth="1"/>
    <col min="9175" max="9178" width="10.83203125" style="57"/>
    <col min="9179" max="9180" width="9.33203125" style="57" customWidth="1"/>
    <col min="9181" max="9184" width="10.83203125" style="57"/>
    <col min="9185" max="9185" width="9.33203125" style="57" customWidth="1"/>
    <col min="9186" max="9186" width="10.83203125" style="57"/>
    <col min="9187" max="9190" width="9.33203125" style="57" customWidth="1"/>
    <col min="9191" max="9191" width="10.83203125" style="57"/>
    <col min="9192" max="9193" width="9.33203125" style="57" customWidth="1"/>
    <col min="9194" max="9195" width="10.83203125" style="57"/>
    <col min="9196" max="9196" width="9.33203125" style="57" customWidth="1"/>
    <col min="9197" max="9197" width="10.83203125" style="57"/>
    <col min="9198" max="9199" width="9.33203125" style="57" customWidth="1"/>
    <col min="9200" max="9200" width="10.83203125" style="57"/>
    <col min="9201" max="9201" width="9.33203125" style="57" customWidth="1"/>
    <col min="9202" max="9203" width="10.83203125" style="57"/>
    <col min="9204" max="9204" width="9.33203125" style="57" customWidth="1"/>
    <col min="9205" max="9206" width="10.83203125" style="57"/>
    <col min="9207" max="9209" width="9.33203125" style="57" customWidth="1"/>
    <col min="9210" max="9211" width="10.83203125" style="57"/>
    <col min="9212" max="9214" width="9.33203125" style="57" customWidth="1"/>
    <col min="9215" max="9215" width="10.83203125" style="57"/>
    <col min="9216" max="9216" width="9.33203125" style="57" customWidth="1"/>
    <col min="9217" max="9219" width="10.83203125" style="57"/>
    <col min="9220" max="9221" width="9.33203125" style="57" customWidth="1"/>
    <col min="9222" max="9226" width="10.83203125" style="57"/>
    <col min="9227" max="9229" width="9.33203125" style="57" customWidth="1"/>
    <col min="9230" max="9230" width="10.83203125" style="57"/>
    <col min="9231" max="9231" width="9.33203125" style="57" customWidth="1"/>
    <col min="9232" max="9232" width="10.83203125" style="57"/>
    <col min="9233" max="9236" width="9.33203125" style="57" customWidth="1"/>
    <col min="9237" max="9237" width="10.83203125" style="57"/>
    <col min="9238" max="9239" width="9.33203125" style="57" customWidth="1"/>
    <col min="9240" max="9240" width="10.83203125" style="57"/>
    <col min="9241" max="9244" width="9.33203125" style="57" customWidth="1"/>
    <col min="9245" max="9245" width="10.83203125" style="57"/>
    <col min="9246" max="9247" width="9.33203125" style="57" customWidth="1"/>
    <col min="9248" max="9248" width="10.83203125" style="57"/>
    <col min="9249" max="9252" width="9.33203125" style="57" customWidth="1"/>
    <col min="9253" max="9253" width="10.83203125" style="57"/>
    <col min="9254" max="9255" width="9.33203125" style="57" customWidth="1"/>
    <col min="9256" max="9256" width="10.83203125" style="57"/>
    <col min="9257" max="9262" width="9.33203125" style="57" customWidth="1"/>
    <col min="9263" max="9266" width="10.83203125" style="57"/>
    <col min="9267" max="9268" width="9.33203125" style="57" customWidth="1"/>
    <col min="9269" max="9272" width="10.83203125" style="57"/>
    <col min="9273" max="9273" width="9.33203125" style="57" customWidth="1"/>
    <col min="9274" max="9274" width="10.83203125" style="57"/>
    <col min="9275" max="9276" width="9.33203125" style="57" customWidth="1"/>
    <col min="9277" max="9277" width="10.83203125" style="57"/>
    <col min="9278" max="9281" width="9.33203125" style="57" customWidth="1"/>
    <col min="9282" max="9283" width="10.83203125" style="57"/>
    <col min="9284" max="9285" width="9.33203125" style="57" customWidth="1"/>
    <col min="9286" max="9286" width="10.83203125" style="57"/>
    <col min="9287" max="9288" width="9.33203125" style="57" customWidth="1"/>
    <col min="9289" max="9291" width="10.83203125" style="57"/>
    <col min="9292" max="9293" width="9.33203125" style="57" customWidth="1"/>
    <col min="9294" max="9294" width="10.83203125" style="57"/>
    <col min="9295" max="9296" width="9.33203125" style="57" customWidth="1"/>
    <col min="9297" max="9299" width="10.83203125" style="57"/>
    <col min="9300" max="9300" width="9.33203125" style="57" customWidth="1"/>
    <col min="9301" max="9301" width="10.83203125" style="57"/>
    <col min="9302" max="9305" width="9.33203125" style="57" customWidth="1"/>
    <col min="9306" max="9307" width="10.83203125" style="57"/>
    <col min="9308" max="9308" width="9.33203125" style="57" customWidth="1"/>
    <col min="9309" max="9309" width="10.83203125" style="57"/>
    <col min="9310" max="9311" width="9.33203125" style="57" customWidth="1"/>
    <col min="9312" max="9315" width="10.83203125" style="57"/>
    <col min="9316" max="9317" width="9.33203125" style="57" customWidth="1"/>
    <col min="9318" max="9322" width="10.83203125" style="57"/>
    <col min="9323" max="9325" width="9.33203125" style="57" customWidth="1"/>
    <col min="9326" max="9326" width="10.83203125" style="57"/>
    <col min="9327" max="9327" width="9.33203125" style="57" customWidth="1"/>
    <col min="9328" max="9328" width="10.83203125" style="57"/>
    <col min="9329" max="9332" width="9.33203125" style="57" customWidth="1"/>
    <col min="9333" max="9333" width="10.83203125" style="57"/>
    <col min="9334" max="9335" width="9.33203125" style="57" customWidth="1"/>
    <col min="9336" max="9336" width="10.83203125" style="57"/>
    <col min="9337" max="9340" width="9.33203125" style="57" customWidth="1"/>
    <col min="9341" max="9341" width="10.83203125" style="57"/>
    <col min="9342" max="9343" width="9.33203125" style="57" customWidth="1"/>
    <col min="9344" max="9344" width="10.83203125" style="57"/>
    <col min="9345" max="9350" width="9.33203125" style="57" customWidth="1"/>
    <col min="9351" max="9354" width="10.83203125" style="57"/>
    <col min="9355" max="9356" width="9.33203125" style="57" customWidth="1"/>
    <col min="9357" max="9360" width="10.83203125" style="57"/>
    <col min="9361" max="9361" width="9.33203125" style="57" customWidth="1"/>
    <col min="9362" max="9362" width="10.83203125" style="57"/>
    <col min="9363" max="9366" width="9.33203125" style="57" customWidth="1"/>
    <col min="9367" max="9367" width="10.83203125" style="57"/>
    <col min="9368" max="9369" width="9.33203125" style="57" customWidth="1"/>
    <col min="9370" max="9371" width="10.83203125" style="57"/>
    <col min="9372" max="9372" width="9.33203125" style="57" customWidth="1"/>
    <col min="9373" max="9373" width="10.83203125" style="57"/>
    <col min="9374" max="9375" width="9.33203125" style="57" customWidth="1"/>
    <col min="9376" max="9376" width="10.83203125" style="57"/>
    <col min="9377" max="9377" width="9.33203125" style="57" customWidth="1"/>
    <col min="9378" max="9379" width="10.83203125" style="57"/>
    <col min="9380" max="9380" width="9.33203125" style="57" customWidth="1"/>
    <col min="9381" max="9382" width="10.83203125" style="57"/>
    <col min="9383" max="9385" width="9.33203125" style="57" customWidth="1"/>
    <col min="9386" max="9387" width="10.83203125" style="57"/>
    <col min="9388" max="9390" width="9.33203125" style="57" customWidth="1"/>
    <col min="9391" max="9391" width="10.83203125" style="57"/>
    <col min="9392" max="9392" width="9.33203125" style="57" customWidth="1"/>
    <col min="9393" max="9395" width="10.83203125" style="57"/>
    <col min="9396" max="9397" width="9.33203125" style="57" customWidth="1"/>
    <col min="9398" max="9402" width="10.83203125" style="57"/>
    <col min="9403" max="9405" width="9.33203125" style="57" customWidth="1"/>
    <col min="9406" max="9406" width="10.83203125" style="57"/>
    <col min="9407" max="9407" width="9.33203125" style="57" customWidth="1"/>
    <col min="9408" max="9408" width="10.83203125" style="57"/>
    <col min="9409" max="9412" width="9.33203125" style="57" customWidth="1"/>
    <col min="9413" max="9413" width="10.83203125" style="57"/>
    <col min="9414" max="9415" width="9.33203125" style="57" customWidth="1"/>
    <col min="9416" max="9416" width="10.83203125" style="57"/>
    <col min="9417" max="9420" width="9.33203125" style="57" customWidth="1"/>
    <col min="9421" max="9421" width="10.83203125" style="57"/>
    <col min="9422" max="9423" width="9.33203125" style="57" customWidth="1"/>
    <col min="9424" max="9424" width="10.83203125" style="57"/>
    <col min="9425" max="9430" width="9.33203125" style="57" customWidth="1"/>
    <col min="9431" max="9434" width="10.83203125" style="57"/>
    <col min="9435" max="9436" width="9.33203125" style="57" customWidth="1"/>
    <col min="9437" max="9438" width="10.83203125" style="57"/>
    <col min="9439" max="9439" width="9.33203125" style="57" customWidth="1"/>
    <col min="9440" max="9440" width="10.83203125" style="57"/>
    <col min="9441" max="9441" width="9.33203125" style="57" customWidth="1"/>
    <col min="9442" max="9443" width="10.83203125" style="57"/>
    <col min="9444" max="9444" width="9.33203125" style="57" customWidth="1"/>
    <col min="9445" max="9445" width="10.83203125" style="57"/>
    <col min="9446" max="9446" width="9.33203125" style="57" customWidth="1"/>
    <col min="9447" max="9447" width="10.83203125" style="57"/>
    <col min="9448" max="9449" width="9.33203125" style="57" customWidth="1"/>
    <col min="9450" max="9451" width="10.83203125" style="57"/>
    <col min="9452" max="9452" width="9.33203125" style="57" customWidth="1"/>
    <col min="9453" max="9453" width="10.83203125" style="57"/>
    <col min="9454" max="9455" width="9.33203125" style="57" customWidth="1"/>
    <col min="9456" max="9459" width="10.83203125" style="57"/>
    <col min="9460" max="9461" width="9.33203125" style="57" customWidth="1"/>
    <col min="9462" max="9466" width="10.83203125" style="57"/>
    <col min="9467" max="9468" width="9.33203125" style="57" customWidth="1"/>
    <col min="9469" max="9470" width="10.83203125" style="57"/>
    <col min="9471" max="9473" width="9.33203125" style="57" customWidth="1"/>
    <col min="9474" max="9475" width="10.83203125" style="57"/>
    <col min="9476" max="9476" width="9.33203125" style="57" customWidth="1"/>
    <col min="9477" max="9480" width="10.83203125" style="57"/>
    <col min="9481" max="9481" width="9.33203125" style="57" customWidth="1"/>
    <col min="9482" max="9483" width="10.83203125" style="57"/>
    <col min="9484" max="9484" width="9.33203125" style="57" customWidth="1"/>
    <col min="9485" max="9485" width="10.83203125" style="57"/>
    <col min="9486" max="9486" width="9.33203125" style="57" customWidth="1"/>
    <col min="9487" max="9488" width="10.83203125" style="57"/>
    <col min="9489" max="9489" width="9.33203125" style="57" customWidth="1"/>
    <col min="9490" max="9491" width="10.83203125" style="57"/>
    <col min="9492" max="9493" width="9.33203125" style="57" customWidth="1"/>
    <col min="9494" max="9496" width="10.83203125" style="57"/>
    <col min="9497" max="9497" width="9.33203125" style="57" customWidth="1"/>
    <col min="9498" max="9498" width="10.83203125" style="57"/>
    <col min="9499" max="9500" width="9.33203125" style="57" customWidth="1"/>
    <col min="9501" max="9501" width="10.83203125" style="57"/>
    <col min="9502" max="9505" width="9.33203125" style="57" customWidth="1"/>
    <col min="9506" max="9507" width="10.83203125" style="57"/>
    <col min="9508" max="9512" width="9.33203125" style="57" customWidth="1"/>
    <col min="9513" max="9515" width="10.83203125" style="57"/>
    <col min="9516" max="9520" width="9.33203125" style="57" customWidth="1"/>
    <col min="9521" max="9523" width="10.83203125" style="57"/>
    <col min="9524" max="9526" width="9.33203125" style="57" customWidth="1"/>
    <col min="9527" max="9528" width="10.83203125" style="57"/>
    <col min="9529" max="9529" width="9.33203125" style="57" customWidth="1"/>
    <col min="9530" max="9531" width="10.83203125" style="57"/>
    <col min="9532" max="9532" width="9.33203125" style="57" customWidth="1"/>
    <col min="9533" max="9533" width="10.83203125" style="57"/>
    <col min="9534" max="9534" width="9.33203125" style="57" customWidth="1"/>
    <col min="9535" max="9535" width="10.83203125" style="57"/>
    <col min="9536" max="9537" width="9.33203125" style="57" customWidth="1"/>
    <col min="9538" max="9539" width="10.83203125" style="57"/>
    <col min="9540" max="9541" width="9.33203125" style="57" customWidth="1"/>
    <col min="9542" max="9544" width="10.83203125" style="57"/>
    <col min="9545" max="9545" width="9.33203125" style="57" customWidth="1"/>
    <col min="9546" max="9546" width="10.83203125" style="57"/>
    <col min="9547" max="9552" width="9.33203125" style="57" customWidth="1"/>
    <col min="9553" max="9555" width="10.83203125" style="57"/>
    <col min="9556" max="9557" width="9.33203125" style="57" customWidth="1"/>
    <col min="9558" max="9558" width="10.83203125" style="57"/>
    <col min="9559" max="9560" width="9.33203125" style="57" customWidth="1"/>
    <col min="9561" max="9563" width="10.83203125" style="57"/>
    <col min="9564" max="9564" width="9.33203125" style="57" customWidth="1"/>
    <col min="9565" max="9565" width="10.83203125" style="57"/>
    <col min="9566" max="9567" width="9.33203125" style="57" customWidth="1"/>
    <col min="9568" max="9568" width="10.83203125" style="57"/>
    <col min="9569" max="9569" width="9.33203125" style="57" customWidth="1"/>
    <col min="9570" max="9571" width="10.83203125" style="57"/>
    <col min="9572" max="9573" width="9.33203125" style="57" customWidth="1"/>
    <col min="9574" max="9576" width="10.83203125" style="57"/>
    <col min="9577" max="9577" width="9.33203125" style="57" customWidth="1"/>
    <col min="9578" max="9579" width="10.83203125" style="57"/>
    <col min="9580" max="9582" width="9.33203125" style="57" customWidth="1"/>
    <col min="9583" max="9583" width="10.83203125" style="57"/>
    <col min="9584" max="9584" width="9.33203125" style="57" customWidth="1"/>
    <col min="9585" max="9587" width="10.83203125" style="57"/>
    <col min="9588" max="9589" width="9.33203125" style="57" customWidth="1"/>
    <col min="9590" max="9592" width="10.83203125" style="57"/>
    <col min="9593" max="9593" width="9.33203125" style="57" customWidth="1"/>
    <col min="9594" max="9594" width="10.83203125" style="57"/>
    <col min="9595" max="9600" width="9.33203125" style="57" customWidth="1"/>
    <col min="9601" max="9601" width="10.83203125" style="57"/>
    <col min="9602" max="9602" width="9.33203125" style="57" customWidth="1"/>
    <col min="9603" max="9603" width="10.83203125" style="57"/>
    <col min="9604" max="9604" width="9.33203125" style="57" customWidth="1"/>
    <col min="9605" max="9605" width="10.83203125" style="57"/>
    <col min="9606" max="9609" width="9.33203125" style="57" customWidth="1"/>
    <col min="9610" max="9611" width="10.83203125" style="57"/>
    <col min="9612" max="9616" width="9.33203125" style="57" customWidth="1"/>
    <col min="9617" max="9619" width="10.83203125" style="57"/>
    <col min="9620" max="9620" width="9.33203125" style="57" customWidth="1"/>
    <col min="9621" max="9621" width="10.83203125" style="57"/>
    <col min="9622" max="9622" width="9.33203125" style="57" customWidth="1"/>
    <col min="9623" max="9623" width="10.83203125" style="57"/>
    <col min="9624" max="9625" width="9.33203125" style="57" customWidth="1"/>
    <col min="9626" max="9627" width="10.83203125" style="57"/>
    <col min="9628" max="9629" width="9.33203125" style="57" customWidth="1"/>
    <col min="9630" max="9630" width="10.83203125" style="57"/>
    <col min="9631" max="9632" width="9.33203125" style="57" customWidth="1"/>
    <col min="9633" max="9635" width="10.83203125" style="57"/>
    <col min="9636" max="9636" width="9.33203125" style="57" customWidth="1"/>
    <col min="9637" max="9637" width="10.83203125" style="57"/>
    <col min="9638" max="9639" width="9.33203125" style="57" customWidth="1"/>
    <col min="9640" max="9640" width="10.83203125" style="57"/>
    <col min="9641" max="9642" width="9.33203125" style="57" customWidth="1"/>
    <col min="9643" max="9643" width="10.83203125" style="57"/>
    <col min="9644" max="9645" width="9.33203125" style="57" customWidth="1"/>
    <col min="9646" max="9648" width="10.83203125" style="57"/>
    <col min="9649" max="9649" width="9.33203125" style="57" customWidth="1"/>
    <col min="9650" max="9651" width="10.83203125" style="57"/>
    <col min="9652" max="9653" width="9.33203125" style="57" customWidth="1"/>
    <col min="9654" max="9655" width="10.83203125" style="57"/>
    <col min="9656" max="9657" width="9.33203125" style="57" customWidth="1"/>
    <col min="9658" max="9659" width="10.83203125" style="57"/>
    <col min="9660" max="9660" width="9.33203125" style="57" customWidth="1"/>
    <col min="9661" max="9664" width="10.83203125" style="57"/>
    <col min="9665" max="9665" width="9.33203125" style="57" customWidth="1"/>
    <col min="9666" max="9667" width="10.83203125" style="57"/>
    <col min="9668" max="9669" width="9.33203125" style="57" customWidth="1"/>
    <col min="9670" max="9672" width="10.83203125" style="57"/>
    <col min="9673" max="9673" width="9.33203125" style="57" customWidth="1"/>
    <col min="9674" max="9674" width="10.83203125" style="57"/>
    <col min="9675" max="9680" width="9.33203125" style="57" customWidth="1"/>
    <col min="9681" max="9681" width="10.83203125" style="57"/>
    <col min="9682" max="9682" width="9.33203125" style="57" customWidth="1"/>
    <col min="9683" max="9683" width="10.83203125" style="57"/>
    <col min="9684" max="9684" width="9.33203125" style="57" customWidth="1"/>
    <col min="9685" max="9685" width="10.83203125" style="57"/>
    <col min="9686" max="9686" width="9.33203125" style="57" customWidth="1"/>
    <col min="9687" max="9688" width="10.83203125" style="57"/>
    <col min="9689" max="9690" width="9.33203125" style="57" customWidth="1"/>
    <col min="9691" max="9691" width="10.83203125" style="57"/>
    <col min="9692" max="9692" width="9.33203125" style="57" customWidth="1"/>
    <col min="9693" max="9693" width="10.83203125" style="57"/>
    <col min="9694" max="9694" width="9.33203125" style="57" customWidth="1"/>
    <col min="9695" max="9695" width="10.83203125" style="57"/>
    <col min="9696" max="9696" width="9.33203125" style="57" customWidth="1"/>
    <col min="9697" max="9697" width="10.83203125" style="57"/>
    <col min="9698" max="9698" width="9.33203125" style="57" customWidth="1"/>
    <col min="9699" max="9699" width="10.83203125" style="57"/>
    <col min="9700" max="9701" width="9.33203125" style="57" customWidth="1"/>
    <col min="9702" max="9704" width="10.83203125" style="57"/>
    <col min="9705" max="9705" width="9.33203125" style="57" customWidth="1"/>
    <col min="9706" max="9707" width="10.83203125" style="57"/>
    <col min="9708" max="9708" width="9.33203125" style="57" customWidth="1"/>
    <col min="9709" max="9709" width="10.83203125" style="57"/>
    <col min="9710" max="9713" width="9.33203125" style="57" customWidth="1"/>
    <col min="9714" max="9715" width="10.83203125" style="57"/>
    <col min="9716" max="9718" width="9.33203125" style="57" customWidth="1"/>
    <col min="9719" max="9719" width="10.83203125" style="57"/>
    <col min="9720" max="9721" width="9.33203125" style="57" customWidth="1"/>
    <col min="9722" max="9723" width="10.83203125" style="57"/>
    <col min="9724" max="9725" width="9.33203125" style="57" customWidth="1"/>
    <col min="9726" max="9726" width="10.83203125" style="57"/>
    <col min="9727" max="9727" width="9.33203125" style="57" customWidth="1"/>
    <col min="9728" max="9728" width="10.83203125" style="57"/>
    <col min="9729" max="9729" width="9.33203125" style="57" customWidth="1"/>
    <col min="9730" max="9731" width="10.83203125" style="57"/>
    <col min="9732" max="9732" width="9.33203125" style="57" customWidth="1"/>
    <col min="9733" max="9733" width="10.83203125" style="57"/>
    <col min="9734" max="9734" width="9.33203125" style="57" customWidth="1"/>
    <col min="9735" max="9735" width="10.83203125" style="57"/>
    <col min="9736" max="9736" width="9.33203125" style="57" customWidth="1"/>
    <col min="9737" max="9739" width="10.83203125" style="57"/>
    <col min="9740" max="9740" width="9.33203125" style="57" customWidth="1"/>
    <col min="9741" max="9742" width="10.83203125" style="57"/>
    <col min="9743" max="9744" width="9.33203125" style="57" customWidth="1"/>
    <col min="9745" max="9747" width="10.83203125" style="57"/>
    <col min="9748" max="9750" width="9.33203125" style="57" customWidth="1"/>
    <col min="9751" max="9751" width="10.83203125" style="57"/>
    <col min="9752" max="9752" width="9.33203125" style="57" customWidth="1"/>
    <col min="9753" max="9755" width="10.83203125" style="57"/>
    <col min="9756" max="9756" width="9.33203125" style="57" customWidth="1"/>
    <col min="9757" max="9757" width="10.83203125" style="57"/>
    <col min="9758" max="9758" width="9.33203125" style="57" customWidth="1"/>
    <col min="9759" max="9759" width="10.83203125" style="57"/>
    <col min="9760" max="9761" width="9.33203125" style="57" customWidth="1"/>
    <col min="9762" max="9763" width="10.83203125" style="57"/>
    <col min="9764" max="9766" width="9.33203125" style="57" customWidth="1"/>
    <col min="9767" max="9767" width="10.83203125" style="57"/>
    <col min="9768" max="9769" width="9.33203125" style="57" customWidth="1"/>
    <col min="9770" max="9771" width="10.83203125" style="57"/>
    <col min="9772" max="9776" width="9.33203125" style="57" customWidth="1"/>
    <col min="9777" max="9777" width="10.83203125" style="57"/>
    <col min="9778" max="9778" width="9.33203125" style="57" customWidth="1"/>
    <col min="9779" max="9779" width="10.83203125" style="57"/>
    <col min="9780" max="9780" width="9.33203125" style="57" customWidth="1"/>
    <col min="9781" max="9781" width="10.83203125" style="57"/>
    <col min="9782" max="9785" width="9.33203125" style="57" customWidth="1"/>
    <col min="9786" max="9787" width="10.83203125" style="57"/>
    <col min="9788" max="9792" width="9.33203125" style="57" customWidth="1"/>
    <col min="9793" max="9795" width="10.83203125" style="57"/>
    <col min="9796" max="9796" width="9.33203125" style="57" customWidth="1"/>
    <col min="9797" max="9797" width="10.83203125" style="57"/>
    <col min="9798" max="9798" width="9.33203125" style="57" customWidth="1"/>
    <col min="9799" max="9799" width="10.83203125" style="57"/>
    <col min="9800" max="9801" width="9.33203125" style="57" customWidth="1"/>
    <col min="9802" max="9803" width="10.83203125" style="57"/>
    <col min="9804" max="9805" width="9.33203125" style="57" customWidth="1"/>
    <col min="9806" max="9806" width="10.83203125" style="57"/>
    <col min="9807" max="9808" width="9.33203125" style="57" customWidth="1"/>
    <col min="9809" max="9811" width="10.83203125" style="57"/>
    <col min="9812" max="9813" width="9.33203125" style="57" customWidth="1"/>
    <col min="9814" max="9814" width="10.83203125" style="57"/>
    <col min="9815" max="9816" width="9.33203125" style="57" customWidth="1"/>
    <col min="9817" max="9817" width="10.83203125" style="57"/>
    <col min="9818" max="9818" width="9.33203125" style="57" customWidth="1"/>
    <col min="9819" max="9819" width="10.83203125" style="57"/>
    <col min="9820" max="9820" width="9.33203125" style="57" customWidth="1"/>
    <col min="9821" max="9821" width="10.83203125" style="57"/>
    <col min="9822" max="9822" width="9.33203125" style="57" customWidth="1"/>
    <col min="9823" max="9823" width="10.83203125" style="57"/>
    <col min="9824" max="9825" width="9.33203125" style="57" customWidth="1"/>
    <col min="9826" max="9827" width="10.83203125" style="57"/>
    <col min="9828" max="9828" width="9.33203125" style="57" customWidth="1"/>
    <col min="9829" max="9830" width="10.83203125" style="57"/>
    <col min="9831" max="9833" width="9.33203125" style="57" customWidth="1"/>
    <col min="9834" max="9835" width="10.83203125" style="57"/>
    <col min="9836" max="9838" width="9.33203125" style="57" customWidth="1"/>
    <col min="9839" max="9839" width="10.83203125" style="57"/>
    <col min="9840" max="9840" width="9.33203125" style="57" customWidth="1"/>
    <col min="9841" max="9843" width="10.83203125" style="57"/>
    <col min="9844" max="9846" width="9.33203125" style="57" customWidth="1"/>
    <col min="9847" max="9850" width="10.83203125" style="57"/>
    <col min="9851" max="9852" width="9.33203125" style="57" customWidth="1"/>
    <col min="9853" max="9856" width="10.83203125" style="57"/>
    <col min="9857" max="9857" width="9.33203125" style="57" customWidth="1"/>
    <col min="9858" max="9858" width="10.83203125" style="57"/>
    <col min="9859" max="9860" width="9.33203125" style="57" customWidth="1"/>
    <col min="9861" max="9862" width="10.83203125" style="57"/>
    <col min="9863" max="9863" width="9.33203125" style="57" customWidth="1"/>
    <col min="9864" max="9864" width="10.83203125" style="57"/>
    <col min="9865" max="9865" width="9.33203125" style="57" customWidth="1"/>
    <col min="9866" max="9867" width="10.83203125" style="57"/>
    <col min="9868" max="9868" width="9.33203125" style="57" customWidth="1"/>
    <col min="9869" max="9869" width="10.83203125" style="57"/>
    <col min="9870" max="9870" width="9.33203125" style="57" customWidth="1"/>
    <col min="9871" max="9871" width="10.83203125" style="57"/>
    <col min="9872" max="9873" width="9.33203125" style="57" customWidth="1"/>
    <col min="9874" max="9875" width="10.83203125" style="57"/>
    <col min="9876" max="9876" width="9.33203125" style="57" customWidth="1"/>
    <col min="9877" max="9877" width="10.83203125" style="57"/>
    <col min="9878" max="9879" width="9.33203125" style="57" customWidth="1"/>
    <col min="9880" max="9883" width="10.83203125" style="57"/>
    <col min="9884" max="9885" width="9.33203125" style="57" customWidth="1"/>
    <col min="9886" max="9890" width="10.83203125" style="57"/>
    <col min="9891" max="9893" width="9.33203125" style="57" customWidth="1"/>
    <col min="9894" max="9894" width="10.83203125" style="57"/>
    <col min="9895" max="9895" width="9.33203125" style="57" customWidth="1"/>
    <col min="9896" max="9896" width="10.83203125" style="57"/>
    <col min="9897" max="9900" width="9.33203125" style="57" customWidth="1"/>
    <col min="9901" max="9901" width="10.83203125" style="57"/>
    <col min="9902" max="9903" width="9.33203125" style="57" customWidth="1"/>
    <col min="9904" max="9904" width="10.83203125" style="57"/>
    <col min="9905" max="9908" width="9.33203125" style="57" customWidth="1"/>
    <col min="9909" max="9909" width="10.83203125" style="57"/>
    <col min="9910" max="9911" width="9.33203125" style="57" customWidth="1"/>
    <col min="9912" max="9912" width="10.83203125" style="57"/>
    <col min="9913" max="9918" width="9.33203125" style="57" customWidth="1"/>
    <col min="9919" max="9922" width="10.83203125" style="57"/>
    <col min="9923" max="9926" width="9.33203125" style="57" customWidth="1"/>
    <col min="9927" max="9927" width="10.83203125" style="57"/>
    <col min="9928" max="9929" width="9.33203125" style="57" customWidth="1"/>
    <col min="9930" max="9931" width="10.83203125" style="57"/>
    <col min="9932" max="9932" width="9.33203125" style="57" customWidth="1"/>
    <col min="9933" max="9933" width="10.83203125" style="57"/>
    <col min="9934" max="9935" width="9.33203125" style="57" customWidth="1"/>
    <col min="9936" max="9936" width="10.83203125" style="57"/>
    <col min="9937" max="9937" width="9.33203125" style="57" customWidth="1"/>
    <col min="9938" max="9939" width="10.83203125" style="57"/>
    <col min="9940" max="9940" width="9.33203125" style="57" customWidth="1"/>
    <col min="9941" max="9942" width="10.83203125" style="57"/>
    <col min="9943" max="9945" width="9.33203125" style="57" customWidth="1"/>
    <col min="9946" max="9947" width="10.83203125" style="57"/>
    <col min="9948" max="9950" width="9.33203125" style="57" customWidth="1"/>
    <col min="9951" max="9951" width="10.83203125" style="57"/>
    <col min="9952" max="9952" width="9.33203125" style="57" customWidth="1"/>
    <col min="9953" max="9955" width="10.83203125" style="57"/>
    <col min="9956" max="9957" width="9.33203125" style="57" customWidth="1"/>
    <col min="9958" max="9962" width="10.83203125" style="57"/>
    <col min="9963" max="9965" width="9.33203125" style="57" customWidth="1"/>
    <col min="9966" max="9966" width="10.83203125" style="57"/>
    <col min="9967" max="9967" width="9.33203125" style="57" customWidth="1"/>
    <col min="9968" max="9968" width="10.83203125" style="57"/>
    <col min="9969" max="9972" width="9.33203125" style="57" customWidth="1"/>
    <col min="9973" max="9973" width="10.83203125" style="57"/>
    <col min="9974" max="9975" width="9.33203125" style="57" customWidth="1"/>
    <col min="9976" max="9976" width="10.83203125" style="57"/>
    <col min="9977" max="9980" width="9.33203125" style="57" customWidth="1"/>
    <col min="9981" max="9981" width="10.83203125" style="57"/>
    <col min="9982" max="9983" width="9.33203125" style="57" customWidth="1"/>
    <col min="9984" max="9984" width="10.83203125" style="57"/>
    <col min="9985" max="9988" width="9.33203125" style="57" customWidth="1"/>
    <col min="9989" max="9989" width="10.83203125" style="57"/>
    <col min="9990" max="9991" width="9.33203125" style="57" customWidth="1"/>
    <col min="9992" max="9992" width="10.83203125" style="57"/>
    <col min="9993" max="9998" width="9.33203125" style="57" customWidth="1"/>
    <col min="9999" max="10002" width="10.83203125" style="57"/>
    <col min="10003" max="10004" width="9.33203125" style="57" customWidth="1"/>
    <col min="10005" max="10006" width="10.83203125" style="57"/>
    <col min="10007" max="10007" width="9.33203125" style="57" customWidth="1"/>
    <col min="10008" max="10008" width="10.83203125" style="57"/>
    <col min="10009" max="10009" width="9.33203125" style="57" customWidth="1"/>
    <col min="10010" max="10011" width="10.83203125" style="57"/>
    <col min="10012" max="10012" width="9.33203125" style="57" customWidth="1"/>
    <col min="10013" max="10013" width="10.83203125" style="57"/>
    <col min="10014" max="10014" width="9.33203125" style="57" customWidth="1"/>
    <col min="10015" max="10015" width="10.83203125" style="57"/>
    <col min="10016" max="10017" width="9.33203125" style="57" customWidth="1"/>
    <col min="10018" max="10019" width="10.83203125" style="57"/>
    <col min="10020" max="10020" width="9.33203125" style="57" customWidth="1"/>
    <col min="10021" max="10021" width="10.83203125" style="57"/>
    <col min="10022" max="10023" width="9.33203125" style="57" customWidth="1"/>
    <col min="10024" max="10027" width="10.83203125" style="57"/>
    <col min="10028" max="10029" width="9.33203125" style="57" customWidth="1"/>
    <col min="10030" max="10034" width="10.83203125" style="57"/>
    <col min="10035" max="10036" width="9.33203125" style="57" customWidth="1"/>
    <col min="10037" max="10038" width="10.83203125" style="57"/>
    <col min="10039" max="10041" width="9.33203125" style="57" customWidth="1"/>
    <col min="10042" max="10043" width="10.83203125" style="57"/>
    <col min="10044" max="10044" width="9.33203125" style="57" customWidth="1"/>
    <col min="10045" max="10048" width="10.83203125" style="57"/>
    <col min="10049" max="10049" width="9.33203125" style="57" customWidth="1"/>
    <col min="10050" max="10051" width="10.83203125" style="57"/>
    <col min="10052" max="10052" width="9.33203125" style="57" customWidth="1"/>
    <col min="10053" max="10053" width="10.83203125" style="57"/>
    <col min="10054" max="10054" width="9.33203125" style="57" customWidth="1"/>
    <col min="10055" max="10056" width="10.83203125" style="57"/>
    <col min="10057" max="10057" width="9.33203125" style="57" customWidth="1"/>
    <col min="10058" max="10059" width="10.83203125" style="57"/>
    <col min="10060" max="10061" width="9.33203125" style="57" customWidth="1"/>
    <col min="10062" max="10064" width="10.83203125" style="57"/>
    <col min="10065" max="10065" width="9.33203125" style="57" customWidth="1"/>
    <col min="10066" max="10066" width="10.83203125" style="57"/>
    <col min="10067" max="10068" width="9.33203125" style="57" customWidth="1"/>
    <col min="10069" max="10069" width="10.83203125" style="57"/>
    <col min="10070" max="10073" width="9.33203125" style="57" customWidth="1"/>
    <col min="10074" max="10075" width="10.83203125" style="57"/>
    <col min="10076" max="10080" width="9.33203125" style="57" customWidth="1"/>
    <col min="10081" max="10083" width="10.83203125" style="57"/>
    <col min="10084" max="10088" width="9.33203125" style="57" customWidth="1"/>
    <col min="10089" max="10091" width="10.83203125" style="57"/>
    <col min="10092" max="10094" width="9.33203125" style="57" customWidth="1"/>
    <col min="10095" max="10096" width="10.83203125" style="57"/>
    <col min="10097" max="10097" width="9.33203125" style="57" customWidth="1"/>
    <col min="10098" max="10099" width="10.83203125" style="57"/>
    <col min="10100" max="10100" width="9.33203125" style="57" customWidth="1"/>
    <col min="10101" max="10101" width="10.83203125" style="57"/>
    <col min="10102" max="10102" width="9.33203125" style="57" customWidth="1"/>
    <col min="10103" max="10103" width="10.83203125" style="57"/>
    <col min="10104" max="10105" width="9.33203125" style="57" customWidth="1"/>
    <col min="10106" max="10107" width="10.83203125" style="57"/>
    <col min="10108" max="10109" width="9.33203125" style="57" customWidth="1"/>
    <col min="10110" max="10112" width="10.83203125" style="57"/>
    <col min="10113" max="10113" width="9.33203125" style="57" customWidth="1"/>
    <col min="10114" max="10114" width="10.83203125" style="57"/>
    <col min="10115" max="10120" width="9.33203125" style="57" customWidth="1"/>
    <col min="10121" max="10123" width="10.83203125" style="57"/>
    <col min="10124" max="10125" width="9.33203125" style="57" customWidth="1"/>
    <col min="10126" max="10126" width="10.83203125" style="57"/>
    <col min="10127" max="10128" width="9.33203125" style="57" customWidth="1"/>
    <col min="10129" max="10131" width="10.83203125" style="57"/>
    <col min="10132" max="10132" width="9.33203125" style="57" customWidth="1"/>
    <col min="10133" max="10133" width="10.83203125" style="57"/>
    <col min="10134" max="10135" width="9.33203125" style="57" customWidth="1"/>
    <col min="10136" max="10136" width="10.83203125" style="57"/>
    <col min="10137" max="10137" width="9.33203125" style="57" customWidth="1"/>
    <col min="10138" max="10139" width="10.83203125" style="57"/>
    <col min="10140" max="10141" width="9.33203125" style="57" customWidth="1"/>
    <col min="10142" max="10144" width="10.83203125" style="57"/>
    <col min="10145" max="10145" width="9.33203125" style="57" customWidth="1"/>
    <col min="10146" max="10147" width="10.83203125" style="57"/>
    <col min="10148" max="10150" width="9.33203125" style="57" customWidth="1"/>
    <col min="10151" max="10151" width="10.83203125" style="57"/>
    <col min="10152" max="10152" width="9.33203125" style="57" customWidth="1"/>
    <col min="10153" max="10155" width="10.83203125" style="57"/>
    <col min="10156" max="10157" width="9.33203125" style="57" customWidth="1"/>
    <col min="10158" max="10160" width="10.83203125" style="57"/>
    <col min="10161" max="10161" width="9.33203125" style="57" customWidth="1"/>
    <col min="10162" max="10162" width="10.83203125" style="57"/>
    <col min="10163" max="10166" width="9.33203125" style="57" customWidth="1"/>
    <col min="10167" max="10167" width="10.83203125" style="57"/>
    <col min="10168" max="10168" width="9.33203125" style="57" customWidth="1"/>
    <col min="10169" max="10171" width="10.83203125" style="57"/>
    <col min="10172" max="10172" width="9.33203125" style="57" customWidth="1"/>
    <col min="10173" max="10173" width="10.83203125" style="57"/>
    <col min="10174" max="10175" width="9.33203125" style="57" customWidth="1"/>
    <col min="10176" max="10176" width="10.83203125" style="57"/>
    <col min="10177" max="10177" width="9.33203125" style="57" customWidth="1"/>
    <col min="10178" max="10179" width="10.83203125" style="57"/>
    <col min="10180" max="10180" width="9.33203125" style="57" customWidth="1"/>
    <col min="10181" max="10182" width="10.83203125" style="57"/>
    <col min="10183" max="10185" width="9.33203125" style="57" customWidth="1"/>
    <col min="10186" max="10187" width="10.83203125" style="57"/>
    <col min="10188" max="10188" width="9.33203125" style="57" customWidth="1"/>
    <col min="10189" max="10190" width="10.83203125" style="57"/>
    <col min="10191" max="10191" width="9.33203125" style="57" customWidth="1"/>
    <col min="10192" max="10192" width="10.83203125" style="57"/>
    <col min="10193" max="10193" width="9.33203125" style="57" customWidth="1"/>
    <col min="10194" max="10195" width="10.83203125" style="57"/>
    <col min="10196" max="10196" width="9.33203125" style="57" customWidth="1"/>
    <col min="10197" max="10197" width="10.83203125" style="57"/>
    <col min="10198" max="10198" width="9.33203125" style="57" customWidth="1"/>
    <col min="10199" max="10199" width="10.83203125" style="57"/>
    <col min="10200" max="10201" width="9.33203125" style="57" customWidth="1"/>
    <col min="10202" max="10203" width="10.83203125" style="57"/>
    <col min="10204" max="10206" width="9.33203125" style="57" customWidth="1"/>
    <col min="10207" max="10207" width="10.83203125" style="57"/>
    <col min="10208" max="10208" width="9.33203125" style="57" customWidth="1"/>
    <col min="10209" max="10211" width="10.83203125" style="57"/>
    <col min="10212" max="10213" width="9.33203125" style="57" customWidth="1"/>
    <col min="10214" max="10216" width="10.83203125" style="57"/>
    <col min="10217" max="10217" width="9.33203125" style="57" customWidth="1"/>
    <col min="10218" max="10218" width="10.83203125" style="57"/>
    <col min="10219" max="10220" width="9.33203125" style="57" customWidth="1"/>
    <col min="10221" max="10222" width="10.83203125" style="57"/>
    <col min="10223" max="10225" width="9.33203125" style="57" customWidth="1"/>
    <col min="10226" max="10227" width="10.83203125" style="57"/>
    <col min="10228" max="10229" width="9.33203125" style="57" customWidth="1"/>
    <col min="10230" max="10230" width="10.83203125" style="57"/>
    <col min="10231" max="10232" width="9.33203125" style="57" customWidth="1"/>
    <col min="10233" max="10235" width="10.83203125" style="57"/>
    <col min="10236" max="10236" width="9.33203125" style="57" customWidth="1"/>
    <col min="10237" max="10237" width="10.83203125" style="57"/>
    <col min="10238" max="10238" width="9.33203125" style="57" customWidth="1"/>
    <col min="10239" max="10239" width="10.83203125" style="57"/>
    <col min="10240" max="10241" width="9.33203125" style="57" customWidth="1"/>
    <col min="10242" max="10243" width="10.83203125" style="57"/>
    <col min="10244" max="10244" width="9.33203125" style="57" customWidth="1"/>
    <col min="10245" max="10245" width="10.83203125" style="57"/>
    <col min="10246" max="10249" width="9.33203125" style="57" customWidth="1"/>
    <col min="10250" max="10251" width="10.83203125" style="57"/>
    <col min="10252" max="10254" width="9.33203125" style="57" customWidth="1"/>
    <col min="10255" max="10255" width="10.83203125" style="57"/>
    <col min="10256" max="10256" width="9.33203125" style="57" customWidth="1"/>
    <col min="10257" max="10259" width="10.83203125" style="57"/>
    <col min="10260" max="10260" width="9.33203125" style="57" customWidth="1"/>
    <col min="10261" max="10264" width="10.83203125" style="57"/>
    <col min="10265" max="10265" width="9.33203125" style="57" customWidth="1"/>
    <col min="10266" max="10267" width="10.83203125" style="57"/>
    <col min="10268" max="10269" width="9.33203125" style="57" customWidth="1"/>
    <col min="10270" max="10270" width="10.83203125" style="57"/>
    <col min="10271" max="10272" width="9.33203125" style="57" customWidth="1"/>
    <col min="10273" max="10275" width="10.83203125" style="57"/>
    <col min="10276" max="10278" width="9.33203125" style="57" customWidth="1"/>
    <col min="10279" max="10282" width="10.83203125" style="57"/>
    <col min="10283" max="10284" width="9.33203125" style="57" customWidth="1"/>
    <col min="10285" max="10288" width="10.83203125" style="57"/>
    <col min="10289" max="10289" width="9.33203125" style="57" customWidth="1"/>
    <col min="10290" max="10290" width="10.83203125" style="57"/>
    <col min="10291" max="10292" width="9.33203125" style="57" customWidth="1"/>
    <col min="10293" max="10294" width="10.83203125" style="57"/>
    <col min="10295" max="10295" width="9.33203125" style="57" customWidth="1"/>
    <col min="10296" max="10296" width="10.83203125" style="57"/>
    <col min="10297" max="10297" width="9.33203125" style="57" customWidth="1"/>
    <col min="10298" max="10299" width="10.83203125" style="57"/>
    <col min="10300" max="10300" width="9.33203125" style="57" customWidth="1"/>
    <col min="10301" max="10301" width="10.83203125" style="57"/>
    <col min="10302" max="10302" width="9.33203125" style="57" customWidth="1"/>
    <col min="10303" max="10303" width="10.83203125" style="57"/>
    <col min="10304" max="10305" width="9.33203125" style="57" customWidth="1"/>
    <col min="10306" max="10307" width="10.83203125" style="57"/>
    <col min="10308" max="10308" width="9.33203125" style="57" customWidth="1"/>
    <col min="10309" max="10309" width="10.83203125" style="57"/>
    <col min="10310" max="10311" width="9.33203125" style="57" customWidth="1"/>
    <col min="10312" max="10315" width="10.83203125" style="57"/>
    <col min="10316" max="10317" width="9.33203125" style="57" customWidth="1"/>
    <col min="10318" max="10322" width="10.83203125" style="57"/>
    <col min="10323" max="10325" width="9.33203125" style="57" customWidth="1"/>
    <col min="10326" max="10326" width="10.83203125" style="57"/>
    <col min="10327" max="10327" width="9.33203125" style="57" customWidth="1"/>
    <col min="10328" max="10328" width="10.83203125" style="57"/>
    <col min="10329" max="10332" width="9.33203125" style="57" customWidth="1"/>
    <col min="10333" max="10333" width="10.83203125" style="57"/>
    <col min="10334" max="10335" width="9.33203125" style="57" customWidth="1"/>
    <col min="10336" max="10336" width="10.83203125" style="57"/>
    <col min="10337" max="10340" width="9.33203125" style="57" customWidth="1"/>
    <col min="10341" max="10341" width="10.83203125" style="57"/>
    <col min="10342" max="10343" width="9.33203125" style="57" customWidth="1"/>
    <col min="10344" max="10344" width="10.83203125" style="57"/>
    <col min="10345" max="10348" width="9.33203125" style="57" customWidth="1"/>
    <col min="10349" max="10349" width="10.83203125" style="57"/>
    <col min="10350" max="10351" width="9.33203125" style="57" customWidth="1"/>
    <col min="10352" max="10352" width="10.83203125" style="57"/>
    <col min="10353" max="10358" width="9.33203125" style="57" customWidth="1"/>
    <col min="10359" max="10362" width="10.83203125" style="57"/>
    <col min="10363" max="10364" width="9.33203125" style="57" customWidth="1"/>
    <col min="10365" max="10366" width="10.83203125" style="57"/>
    <col min="10367" max="10368" width="9.33203125" style="57" customWidth="1"/>
    <col min="10369" max="10371" width="10.83203125" style="57"/>
    <col min="10372" max="10374" width="9.33203125" style="57" customWidth="1"/>
    <col min="10375" max="10375" width="10.83203125" style="57"/>
    <col min="10376" max="10376" width="9.33203125" style="57" customWidth="1"/>
    <col min="10377" max="10379" width="10.83203125" style="57"/>
    <col min="10380" max="10381" width="9.33203125" style="57" customWidth="1"/>
    <col min="10382" max="10382" width="10.83203125" style="57"/>
    <col min="10383" max="10384" width="9.33203125" style="57" customWidth="1"/>
    <col min="10385" max="10387" width="10.83203125" style="57"/>
    <col min="10388" max="10388" width="9.33203125" style="57" customWidth="1"/>
    <col min="10389" max="10389" width="10.83203125" style="57"/>
    <col min="10390" max="10391" width="9.33203125" style="57" customWidth="1"/>
    <col min="10392" max="10392" width="10.83203125" style="57"/>
    <col min="10393" max="10393" width="9.33203125" style="57" customWidth="1"/>
    <col min="10394" max="10395" width="10.83203125" style="57"/>
    <col min="10396" max="10397" width="9.33203125" style="57" customWidth="1"/>
    <col min="10398" max="10400" width="10.83203125" style="57"/>
    <col min="10401" max="10401" width="9.33203125" style="57" customWidth="1"/>
    <col min="10402" max="10403" width="10.83203125" style="57"/>
    <col min="10404" max="10404" width="9.33203125" style="57" customWidth="1"/>
    <col min="10405" max="10407" width="10.83203125" style="57"/>
    <col min="10408" max="10409" width="9.33203125" style="57" customWidth="1"/>
    <col min="10410" max="10411" width="10.83203125" style="57"/>
    <col min="10412" max="10413" width="9.33203125" style="57" customWidth="1"/>
    <col min="10414" max="10418" width="10.83203125" style="57"/>
    <col min="10419" max="10420" width="9.33203125" style="57" customWidth="1"/>
    <col min="10421" max="10422" width="10.83203125" style="57"/>
    <col min="10423" max="10425" width="9.33203125" style="57" customWidth="1"/>
    <col min="10426" max="10427" width="10.83203125" style="57"/>
    <col min="10428" max="10428" width="9.33203125" style="57" customWidth="1"/>
    <col min="10429" max="10432" width="10.83203125" style="57"/>
    <col min="10433" max="10433" width="9.33203125" style="57" customWidth="1"/>
    <col min="10434" max="10435" width="10.83203125" style="57"/>
    <col min="10436" max="10436" width="9.33203125" style="57" customWidth="1"/>
    <col min="10437" max="10437" width="10.83203125" style="57"/>
    <col min="10438" max="10438" width="9.33203125" style="57" customWidth="1"/>
    <col min="10439" max="10440" width="10.83203125" style="57"/>
    <col min="10441" max="10441" width="9.33203125" style="57" customWidth="1"/>
    <col min="10442" max="10443" width="10.83203125" style="57"/>
    <col min="10444" max="10445" width="9.33203125" style="57" customWidth="1"/>
    <col min="10446" max="10448" width="10.83203125" style="57"/>
    <col min="10449" max="10449" width="9.33203125" style="57" customWidth="1"/>
    <col min="10450" max="10450" width="10.83203125" style="57"/>
    <col min="10451" max="10452" width="9.33203125" style="57" customWidth="1"/>
    <col min="10453" max="10453" width="10.83203125" style="57"/>
    <col min="10454" max="10457" width="9.33203125" style="57" customWidth="1"/>
    <col min="10458" max="10459" width="10.83203125" style="57"/>
    <col min="10460" max="10464" width="9.33203125" style="57" customWidth="1"/>
    <col min="10465" max="10467" width="10.83203125" style="57"/>
    <col min="10468" max="10472" width="9.33203125" style="57" customWidth="1"/>
    <col min="10473" max="10475" width="10.83203125" style="57"/>
    <col min="10476" max="10478" width="9.33203125" style="57" customWidth="1"/>
    <col min="10479" max="10480" width="10.83203125" style="57"/>
    <col min="10481" max="10481" width="9.33203125" style="57" customWidth="1"/>
    <col min="10482" max="10483" width="10.83203125" style="57"/>
    <col min="10484" max="10484" width="9.33203125" style="57" customWidth="1"/>
    <col min="10485" max="10485" width="10.83203125" style="57"/>
    <col min="10486" max="10486" width="9.33203125" style="57" customWidth="1"/>
    <col min="10487" max="10487" width="10.83203125" style="57"/>
    <col min="10488" max="10489" width="9.33203125" style="57" customWidth="1"/>
    <col min="10490" max="10491" width="10.83203125" style="57"/>
    <col min="10492" max="10493" width="9.33203125" style="57" customWidth="1"/>
    <col min="10494" max="10496" width="10.83203125" style="57"/>
    <col min="10497" max="10497" width="9.33203125" style="57" customWidth="1"/>
    <col min="10498" max="10498" width="10.83203125" style="57"/>
    <col min="10499" max="10501" width="9.33203125" style="57" customWidth="1"/>
    <col min="10502" max="10502" width="10.83203125" style="57"/>
    <col min="10503" max="10503" width="9.33203125" style="57" customWidth="1"/>
    <col min="10504" max="10504" width="10.83203125" style="57"/>
    <col min="10505" max="10505" width="9.33203125" style="57" customWidth="1"/>
    <col min="10506" max="10507" width="10.83203125" style="57"/>
    <col min="10508" max="10508" width="9.33203125" style="57" customWidth="1"/>
    <col min="10509" max="10512" width="10.83203125" style="57"/>
    <col min="10513" max="10513" width="9.33203125" style="57" customWidth="1"/>
    <col min="10514" max="10515" width="10.83203125" style="57"/>
    <col min="10516" max="10517" width="9.33203125" style="57" customWidth="1"/>
    <col min="10518" max="10518" width="10.83203125" style="57"/>
    <col min="10519" max="10521" width="9.33203125" style="57" customWidth="1"/>
    <col min="10522" max="10523" width="10.83203125" style="57"/>
    <col min="10524" max="10526" width="9.33203125" style="57" customWidth="1"/>
    <col min="10527" max="10527" width="10.83203125" style="57"/>
    <col min="10528" max="10528" width="9.33203125" style="57" customWidth="1"/>
    <col min="10529" max="10531" width="10.83203125" style="57"/>
    <col min="10532" max="10532" width="9.33203125" style="57" customWidth="1"/>
    <col min="10533" max="10533" width="10.83203125" style="57"/>
    <col min="10534" max="10535" width="9.33203125" style="57" customWidth="1"/>
    <col min="10536" max="10536" width="10.83203125" style="57"/>
    <col min="10537" max="10537" width="9.33203125" style="57" customWidth="1"/>
    <col min="10538" max="10539" width="10.83203125" style="57"/>
    <col min="10540" max="10540" width="9.33203125" style="57" customWidth="1"/>
    <col min="10541" max="10542" width="10.83203125" style="57"/>
    <col min="10543" max="10545" width="9.33203125" style="57" customWidth="1"/>
    <col min="10546" max="10547" width="10.83203125" style="57"/>
    <col min="10548" max="10548" width="9.33203125" style="57" customWidth="1"/>
    <col min="10549" max="10550" width="10.83203125" style="57"/>
    <col min="10551" max="10551" width="9.33203125" style="57" customWidth="1"/>
    <col min="10552" max="10552" width="10.83203125" style="57"/>
    <col min="10553" max="10553" width="9.33203125" style="57" customWidth="1"/>
    <col min="10554" max="10555" width="10.83203125" style="57"/>
    <col min="10556" max="10556" width="9.33203125" style="57" customWidth="1"/>
    <col min="10557" max="10557" width="10.83203125" style="57"/>
    <col min="10558" max="10558" width="9.33203125" style="57" customWidth="1"/>
    <col min="10559" max="10559" width="10.83203125" style="57"/>
    <col min="10560" max="10561" width="9.33203125" style="57" customWidth="1"/>
    <col min="10562" max="10563" width="10.83203125" style="57"/>
    <col min="10564" max="10566" width="9.33203125" style="57" customWidth="1"/>
    <col min="10567" max="10567" width="10.83203125" style="57"/>
    <col min="10568" max="10568" width="9.33203125" style="57" customWidth="1"/>
    <col min="10569" max="10571" width="10.83203125" style="57"/>
    <col min="10572" max="10574" width="9.33203125" style="57" customWidth="1"/>
    <col min="10575" max="10578" width="10.83203125" style="57"/>
    <col min="10579" max="10580" width="9.33203125" style="57" customWidth="1"/>
    <col min="10581" max="10584" width="10.83203125" style="57"/>
    <col min="10585" max="10585" width="9.33203125" style="57" customWidth="1"/>
    <col min="10586" max="10586" width="10.83203125" style="57"/>
    <col min="10587" max="10588" width="9.33203125" style="57" customWidth="1"/>
    <col min="10589" max="10590" width="10.83203125" style="57"/>
    <col min="10591" max="10592" width="9.33203125" style="57" customWidth="1"/>
    <col min="10593" max="10595" width="10.83203125" style="57"/>
    <col min="10596" max="10598" width="9.33203125" style="57" customWidth="1"/>
    <col min="10599" max="10599" width="10.83203125" style="57"/>
    <col min="10600" max="10600" width="9.33203125" style="57" customWidth="1"/>
    <col min="10601" max="10603" width="10.83203125" style="57"/>
    <col min="10604" max="10605" width="9.33203125" style="57" customWidth="1"/>
    <col min="10606" max="10606" width="10.83203125" style="57"/>
    <col min="10607" max="10608" width="9.33203125" style="57" customWidth="1"/>
    <col min="10609" max="10611" width="10.83203125" style="57"/>
    <col min="10612" max="10612" width="9.33203125" style="57" customWidth="1"/>
    <col min="10613" max="10613" width="10.83203125" style="57"/>
    <col min="10614" max="10615" width="9.33203125" style="57" customWidth="1"/>
    <col min="10616" max="10616" width="10.83203125" style="57"/>
    <col min="10617" max="10617" width="9.33203125" style="57" customWidth="1"/>
    <col min="10618" max="10619" width="10.83203125" style="57"/>
    <col min="10620" max="10621" width="9.33203125" style="57" customWidth="1"/>
    <col min="10622" max="10624" width="10.83203125" style="57"/>
    <col min="10625" max="10625" width="9.33203125" style="57" customWidth="1"/>
    <col min="10626" max="10627" width="10.83203125" style="57"/>
    <col min="10628" max="10628" width="9.33203125" style="57" customWidth="1"/>
    <col min="10629" max="10631" width="10.83203125" style="57"/>
    <col min="10632" max="10633" width="9.33203125" style="57" customWidth="1"/>
    <col min="10634" max="10635" width="10.83203125" style="57"/>
    <col min="10636" max="10637" width="9.33203125" style="57" customWidth="1"/>
    <col min="10638" max="10642" width="10.83203125" style="57"/>
    <col min="10643" max="10645" width="9.33203125" style="57" customWidth="1"/>
    <col min="10646" max="10646" width="10.83203125" style="57"/>
    <col min="10647" max="10647" width="9.33203125" style="57" customWidth="1"/>
    <col min="10648" max="10648" width="10.83203125" style="57"/>
    <col min="10649" max="10652" width="9.33203125" style="57" customWidth="1"/>
    <col min="10653" max="10653" width="10.83203125" style="57"/>
    <col min="10654" max="10655" width="9.33203125" style="57" customWidth="1"/>
    <col min="10656" max="10656" width="10.83203125" style="57"/>
    <col min="10657" max="10660" width="9.33203125" style="57" customWidth="1"/>
    <col min="10661" max="10661" width="10.83203125" style="57"/>
    <col min="10662" max="10663" width="9.33203125" style="57" customWidth="1"/>
    <col min="10664" max="10664" width="10.83203125" style="57"/>
    <col min="10665" max="10668" width="9.33203125" style="57" customWidth="1"/>
    <col min="10669" max="10669" width="10.83203125" style="57"/>
    <col min="10670" max="10671" width="9.33203125" style="57" customWidth="1"/>
    <col min="10672" max="10672" width="10.83203125" style="57"/>
    <col min="10673" max="10678" width="9.33203125" style="57" customWidth="1"/>
    <col min="10679" max="10682" width="10.83203125" style="57"/>
    <col min="10683" max="10684" width="9.33203125" style="57" customWidth="1"/>
    <col min="10685" max="10686" width="10.83203125" style="57"/>
    <col min="10687" max="10687" width="9.33203125" style="57" customWidth="1"/>
    <col min="10688" max="10688" width="10.83203125" style="57"/>
    <col min="10689" max="10689" width="9.33203125" style="57" customWidth="1"/>
    <col min="10690" max="10691" width="10.83203125" style="57"/>
    <col min="10692" max="10692" width="9.33203125" style="57" customWidth="1"/>
    <col min="10693" max="10693" width="10.83203125" style="57"/>
    <col min="10694" max="10694" width="9.33203125" style="57" customWidth="1"/>
    <col min="10695" max="10695" width="10.83203125" style="57"/>
    <col min="10696" max="10697" width="9.33203125" style="57" customWidth="1"/>
    <col min="10698" max="10699" width="10.83203125" style="57"/>
    <col min="10700" max="10700" width="9.33203125" style="57" customWidth="1"/>
    <col min="10701" max="10701" width="10.83203125" style="57"/>
    <col min="10702" max="10703" width="9.33203125" style="57" customWidth="1"/>
    <col min="10704" max="10707" width="10.83203125" style="57"/>
    <col min="10708" max="10709" width="9.33203125" style="57" customWidth="1"/>
    <col min="10710" max="10714" width="10.83203125" style="57"/>
    <col min="10715" max="10716" width="9.33203125" style="57" customWidth="1"/>
    <col min="10717" max="10718" width="10.83203125" style="57"/>
    <col min="10719" max="10721" width="9.33203125" style="57" customWidth="1"/>
    <col min="10722" max="10723" width="10.83203125" style="57"/>
    <col min="10724" max="10724" width="9.33203125" style="57" customWidth="1"/>
    <col min="10725" max="10728" width="10.83203125" style="57"/>
    <col min="10729" max="10729" width="9.33203125" style="57" customWidth="1"/>
    <col min="10730" max="10731" width="10.83203125" style="57"/>
    <col min="10732" max="10732" width="9.33203125" style="57" customWidth="1"/>
    <col min="10733" max="10733" width="10.83203125" style="57"/>
    <col min="10734" max="10734" width="9.33203125" style="57" customWidth="1"/>
    <col min="10735" max="10736" width="10.83203125" style="57"/>
    <col min="10737" max="10737" width="9.33203125" style="57" customWidth="1"/>
    <col min="10738" max="10739" width="10.83203125" style="57"/>
    <col min="10740" max="10741" width="9.33203125" style="57" customWidth="1"/>
    <col min="10742" max="10744" width="10.83203125" style="57"/>
    <col min="10745" max="10745" width="9.33203125" style="57" customWidth="1"/>
    <col min="10746" max="10746" width="10.83203125" style="57"/>
    <col min="10747" max="10748" width="9.33203125" style="57" customWidth="1"/>
    <col min="10749" max="10749" width="10.83203125" style="57"/>
    <col min="10750" max="10753" width="9.33203125" style="57" customWidth="1"/>
    <col min="10754" max="10755" width="10.83203125" style="57"/>
    <col min="10756" max="10760" width="9.33203125" style="57" customWidth="1"/>
    <col min="10761" max="10763" width="10.83203125" style="57"/>
    <col min="10764" max="10768" width="9.33203125" style="57" customWidth="1"/>
    <col min="10769" max="10771" width="10.83203125" style="57"/>
    <col min="10772" max="10774" width="9.33203125" style="57" customWidth="1"/>
    <col min="10775" max="10776" width="10.83203125" style="57"/>
    <col min="10777" max="10777" width="9.33203125" style="57" customWidth="1"/>
    <col min="10778" max="10779" width="10.83203125" style="57"/>
    <col min="10780" max="10780" width="9.33203125" style="57" customWidth="1"/>
    <col min="10781" max="10781" width="10.83203125" style="57"/>
    <col min="10782" max="10782" width="9.33203125" style="57" customWidth="1"/>
    <col min="10783" max="10783" width="10.83203125" style="57"/>
    <col min="10784" max="10785" width="9.33203125" style="57" customWidth="1"/>
    <col min="10786" max="10787" width="10.83203125" style="57"/>
    <col min="10788" max="10789" width="9.33203125" style="57" customWidth="1"/>
    <col min="10790" max="10792" width="10.83203125" style="57"/>
    <col min="10793" max="10793" width="9.33203125" style="57" customWidth="1"/>
    <col min="10794" max="10794" width="10.83203125" style="57"/>
    <col min="10795" max="10800" width="9.33203125" style="57" customWidth="1"/>
    <col min="10801" max="10803" width="10.83203125" style="57"/>
    <col min="10804" max="10805" width="9.33203125" style="57" customWidth="1"/>
    <col min="10806" max="10806" width="10.83203125" style="57"/>
    <col min="10807" max="10808" width="9.33203125" style="57" customWidth="1"/>
    <col min="10809" max="10811" width="10.83203125" style="57"/>
    <col min="10812" max="10812" width="9.33203125" style="57" customWidth="1"/>
    <col min="10813" max="10813" width="10.83203125" style="57"/>
    <col min="10814" max="10815" width="9.33203125" style="57" customWidth="1"/>
    <col min="10816" max="10816" width="10.83203125" style="57"/>
    <col min="10817" max="10817" width="9.33203125" style="57" customWidth="1"/>
    <col min="10818" max="10819" width="10.83203125" style="57"/>
    <col min="10820" max="10821" width="9.33203125" style="57" customWidth="1"/>
    <col min="10822" max="10824" width="10.83203125" style="57"/>
    <col min="10825" max="10825" width="9.33203125" style="57" customWidth="1"/>
    <col min="10826" max="10827" width="10.83203125" style="57"/>
    <col min="10828" max="10830" width="9.33203125" style="57" customWidth="1"/>
    <col min="10831" max="10831" width="10.83203125" style="57"/>
    <col min="10832" max="10832" width="9.33203125" style="57" customWidth="1"/>
    <col min="10833" max="10835" width="10.83203125" style="57"/>
    <col min="10836" max="10837" width="9.33203125" style="57" customWidth="1"/>
    <col min="10838" max="10840" width="10.83203125" style="57"/>
    <col min="10841" max="10841" width="9.33203125" style="57" customWidth="1"/>
    <col min="10842" max="10842" width="10.83203125" style="57"/>
    <col min="10843" max="10846" width="9.33203125" style="57" customWidth="1"/>
    <col min="10847" max="10847" width="10.83203125" style="57"/>
    <col min="10848" max="10848" width="9.33203125" style="57" customWidth="1"/>
    <col min="10849" max="10851" width="10.83203125" style="57"/>
    <col min="10852" max="10852" width="9.33203125" style="57" customWidth="1"/>
    <col min="10853" max="10853" width="10.83203125" style="57"/>
    <col min="10854" max="10855" width="9.33203125" style="57" customWidth="1"/>
    <col min="10856" max="10856" width="10.83203125" style="57"/>
    <col min="10857" max="10857" width="9.33203125" style="57" customWidth="1"/>
    <col min="10858" max="10859" width="10.83203125" style="57"/>
    <col min="10860" max="10860" width="9.33203125" style="57" customWidth="1"/>
    <col min="10861" max="10862" width="10.83203125" style="57"/>
    <col min="10863" max="10865" width="9.33203125" style="57" customWidth="1"/>
    <col min="10866" max="10867" width="10.83203125" style="57"/>
    <col min="10868" max="10868" width="9.33203125" style="57" customWidth="1"/>
    <col min="10869" max="10870" width="10.83203125" style="57"/>
    <col min="10871" max="10871" width="9.33203125" style="57" customWidth="1"/>
    <col min="10872" max="10872" width="10.83203125" style="57"/>
    <col min="10873" max="10873" width="9.33203125" style="57" customWidth="1"/>
    <col min="10874" max="10875" width="10.83203125" style="57"/>
    <col min="10876" max="10876" width="9.33203125" style="57" customWidth="1"/>
    <col min="10877" max="10877" width="10.83203125" style="57"/>
    <col min="10878" max="10878" width="9.33203125" style="57" customWidth="1"/>
    <col min="10879" max="10879" width="10.83203125" style="57"/>
    <col min="10880" max="10881" width="9.33203125" style="57" customWidth="1"/>
    <col min="10882" max="10883" width="10.83203125" style="57"/>
    <col min="10884" max="10886" width="9.33203125" style="57" customWidth="1"/>
    <col min="10887" max="10887" width="10.83203125" style="57"/>
    <col min="10888" max="10888" width="9.33203125" style="57" customWidth="1"/>
    <col min="10889" max="10891" width="10.83203125" style="57"/>
    <col min="10892" max="10893" width="9.33203125" style="57" customWidth="1"/>
    <col min="10894" max="10896" width="10.83203125" style="57"/>
    <col min="10897" max="10897" width="9.33203125" style="57" customWidth="1"/>
    <col min="10898" max="10898" width="10.83203125" style="57"/>
    <col min="10899" max="10900" width="9.33203125" style="57" customWidth="1"/>
    <col min="10901" max="10901" width="10.83203125" style="57"/>
    <col min="10902" max="10903" width="9.33203125" style="57" customWidth="1"/>
    <col min="10904" max="10904" width="10.83203125" style="57"/>
    <col min="10905" max="10905" width="9.33203125" style="57" customWidth="1"/>
    <col min="10906" max="10907" width="10.83203125" style="57"/>
    <col min="10908" max="10910" width="9.33203125" style="57" customWidth="1"/>
    <col min="10911" max="10911" width="10.83203125" style="57"/>
    <col min="10912" max="10912" width="9.33203125" style="57" customWidth="1"/>
    <col min="10913" max="10915" width="10.83203125" style="57"/>
    <col min="10916" max="10916" width="9.33203125" style="57" customWidth="1"/>
    <col min="10917" max="10917" width="10.83203125" style="57"/>
    <col min="10918" max="10918" width="9.33203125" style="57" customWidth="1"/>
    <col min="10919" max="10919" width="10.83203125" style="57"/>
    <col min="10920" max="10921" width="9.33203125" style="57" customWidth="1"/>
    <col min="10922" max="10923" width="10.83203125" style="57"/>
    <col min="10924" max="10924" width="9.33203125" style="57" customWidth="1"/>
    <col min="10925" max="10925" width="10.83203125" style="57"/>
    <col min="10926" max="10926" width="9.33203125" style="57" customWidth="1"/>
    <col min="10927" max="10928" width="10.83203125" style="57"/>
    <col min="10929" max="10929" width="9.33203125" style="57" customWidth="1"/>
    <col min="10930" max="10931" width="10.83203125" style="57"/>
    <col min="10932" max="10932" width="9.33203125" style="57" customWidth="1"/>
    <col min="10933" max="10933" width="10.83203125" style="57"/>
    <col min="10934" max="10938" width="9.33203125" style="57" customWidth="1"/>
    <col min="10939" max="10939" width="10.83203125" style="57"/>
    <col min="10940" max="10941" width="9.33203125" style="57" customWidth="1"/>
    <col min="10942" max="10942" width="10.83203125" style="57"/>
    <col min="10943" max="10944" width="9.33203125" style="57" customWidth="1"/>
    <col min="10945" max="10947" width="10.83203125" style="57"/>
    <col min="10948" max="10949" width="9.33203125" style="57" customWidth="1"/>
    <col min="10950" max="10950" width="10.83203125" style="57"/>
    <col min="10951" max="10952" width="9.33203125" style="57" customWidth="1"/>
    <col min="10953" max="10955" width="10.83203125" style="57"/>
    <col min="10956" max="10956" width="9.33203125" style="57" customWidth="1"/>
    <col min="10957" max="10957" width="10.83203125" style="57"/>
    <col min="10958" max="10961" width="9.33203125" style="57" customWidth="1"/>
    <col min="10962" max="10963" width="10.83203125" style="57"/>
    <col min="10964" max="10964" width="9.33203125" style="57" customWidth="1"/>
    <col min="10965" max="10965" width="10.83203125" style="57"/>
    <col min="10966" max="10967" width="9.33203125" style="57" customWidth="1"/>
    <col min="10968" max="10971" width="10.83203125" style="57"/>
    <col min="10972" max="10974" width="9.33203125" style="57" customWidth="1"/>
    <col min="10975" max="10978" width="10.83203125" style="57"/>
    <col min="10979" max="10980" width="9.33203125" style="57" customWidth="1"/>
    <col min="10981" max="10984" width="10.83203125" style="57"/>
    <col min="10985" max="10985" width="9.33203125" style="57" customWidth="1"/>
    <col min="10986" max="10986" width="10.83203125" style="57"/>
    <col min="10987" max="10988" width="9.33203125" style="57" customWidth="1"/>
    <col min="10989" max="10990" width="10.83203125" style="57"/>
    <col min="10991" max="10991" width="9.33203125" style="57" customWidth="1"/>
    <col min="10992" max="10992" width="10.83203125" style="57"/>
    <col min="10993" max="10993" width="9.33203125" style="57" customWidth="1"/>
    <col min="10994" max="10995" width="10.83203125" style="57"/>
    <col min="10996" max="10996" width="9.33203125" style="57" customWidth="1"/>
    <col min="10997" max="10997" width="10.83203125" style="57"/>
    <col min="10998" max="10998" width="9.33203125" style="57" customWidth="1"/>
    <col min="10999" max="10999" width="10.83203125" style="57"/>
    <col min="11000" max="11001" width="9.33203125" style="57" customWidth="1"/>
    <col min="11002" max="11003" width="10.83203125" style="57"/>
    <col min="11004" max="11004" width="9.33203125" style="57" customWidth="1"/>
    <col min="11005" max="11005" width="10.83203125" style="57"/>
    <col min="11006" max="11007" width="9.33203125" style="57" customWidth="1"/>
    <col min="11008" max="11011" width="10.83203125" style="57"/>
    <col min="11012" max="11013" width="9.33203125" style="57" customWidth="1"/>
    <col min="11014" max="11018" width="10.83203125" style="57"/>
    <col min="11019" max="11021" width="9.33203125" style="57" customWidth="1"/>
    <col min="11022" max="11022" width="10.83203125" style="57"/>
    <col min="11023" max="11023" width="9.33203125" style="57" customWidth="1"/>
    <col min="11024" max="11024" width="10.83203125" style="57"/>
    <col min="11025" max="11028" width="9.33203125" style="57" customWidth="1"/>
    <col min="11029" max="11029" width="10.83203125" style="57"/>
    <col min="11030" max="11031" width="9.33203125" style="57" customWidth="1"/>
    <col min="11032" max="11032" width="10.83203125" style="57"/>
    <col min="11033" max="11036" width="9.33203125" style="57" customWidth="1"/>
    <col min="11037" max="11037" width="10.83203125" style="57"/>
    <col min="11038" max="11039" width="9.33203125" style="57" customWidth="1"/>
    <col min="11040" max="11040" width="10.83203125" style="57"/>
    <col min="11041" max="11044" width="9.33203125" style="57" customWidth="1"/>
    <col min="11045" max="11045" width="10.83203125" style="57"/>
    <col min="11046" max="11047" width="9.33203125" style="57" customWidth="1"/>
    <col min="11048" max="11048" width="10.83203125" style="57"/>
    <col min="11049" max="11054" width="9.33203125" style="57" customWidth="1"/>
    <col min="11055" max="11058" width="10.83203125" style="57"/>
    <col min="11059" max="11060" width="9.33203125" style="57" customWidth="1"/>
    <col min="11061" max="11061" width="10.83203125" style="57"/>
    <col min="11062" max="11065" width="9.33203125" style="57" customWidth="1"/>
    <col min="11066" max="11067" width="10.83203125" style="57"/>
    <col min="11068" max="11069" width="9.33203125" style="57" customWidth="1"/>
    <col min="11070" max="11070" width="10.83203125" style="57"/>
    <col min="11071" max="11072" width="9.33203125" style="57" customWidth="1"/>
    <col min="11073" max="11075" width="10.83203125" style="57"/>
    <col min="11076" max="11077" width="9.33203125" style="57" customWidth="1"/>
    <col min="11078" max="11078" width="10.83203125" style="57"/>
    <col min="11079" max="11080" width="9.33203125" style="57" customWidth="1"/>
    <col min="11081" max="11083" width="10.83203125" style="57"/>
    <col min="11084" max="11084" width="9.33203125" style="57" customWidth="1"/>
    <col min="11085" max="11085" width="10.83203125" style="57"/>
    <col min="11086" max="11089" width="9.33203125" style="57" customWidth="1"/>
    <col min="11090" max="11091" width="10.83203125" style="57"/>
    <col min="11092" max="11092" width="9.33203125" style="57" customWidth="1"/>
    <col min="11093" max="11093" width="10.83203125" style="57"/>
    <col min="11094" max="11095" width="9.33203125" style="57" customWidth="1"/>
    <col min="11096" max="11099" width="10.83203125" style="57"/>
    <col min="11100" max="11101" width="9.33203125" style="57" customWidth="1"/>
    <col min="11102" max="11106" width="10.83203125" style="57"/>
    <col min="11107" max="11109" width="9.33203125" style="57" customWidth="1"/>
    <col min="11110" max="11110" width="10.83203125" style="57"/>
    <col min="11111" max="11111" width="9.33203125" style="57" customWidth="1"/>
    <col min="11112" max="11112" width="10.83203125" style="57"/>
    <col min="11113" max="11116" width="9.33203125" style="57" customWidth="1"/>
    <col min="11117" max="11117" width="10.83203125" style="57"/>
    <col min="11118" max="11119" width="9.33203125" style="57" customWidth="1"/>
    <col min="11120" max="11120" width="10.83203125" style="57"/>
    <col min="11121" max="11124" width="9.33203125" style="57" customWidth="1"/>
    <col min="11125" max="11125" width="10.83203125" style="57"/>
    <col min="11126" max="11127" width="9.33203125" style="57" customWidth="1"/>
    <col min="11128" max="11128" width="10.83203125" style="57"/>
    <col min="11129" max="11132" width="9.33203125" style="57" customWidth="1"/>
    <col min="11133" max="11133" width="10.83203125" style="57"/>
    <col min="11134" max="11135" width="9.33203125" style="57" customWidth="1"/>
    <col min="11136" max="11136" width="10.83203125" style="57"/>
    <col min="11137" max="11140" width="9.33203125" style="57" customWidth="1"/>
    <col min="11141" max="11141" width="10.83203125" style="57"/>
    <col min="11142" max="11143" width="9.33203125" style="57" customWidth="1"/>
    <col min="11144" max="11144" width="10.83203125" style="57"/>
    <col min="11145" max="11150" width="9.33203125" style="57" customWidth="1"/>
    <col min="11151" max="11154" width="10.83203125" style="57"/>
    <col min="11155" max="11158" width="9.33203125" style="57" customWidth="1"/>
    <col min="11159" max="11159" width="10.83203125" style="57"/>
    <col min="11160" max="11161" width="9.33203125" style="57" customWidth="1"/>
    <col min="11162" max="11163" width="10.83203125" style="57"/>
    <col min="11164" max="11164" width="9.33203125" style="57" customWidth="1"/>
    <col min="11165" max="11165" width="10.83203125" style="57"/>
    <col min="11166" max="11167" width="9.33203125" style="57" customWidth="1"/>
    <col min="11168" max="11168" width="10.83203125" style="57"/>
    <col min="11169" max="11169" width="9.33203125" style="57" customWidth="1"/>
    <col min="11170" max="11171" width="10.83203125" style="57"/>
    <col min="11172" max="11172" width="9.33203125" style="57" customWidth="1"/>
    <col min="11173" max="11174" width="10.83203125" style="57"/>
    <col min="11175" max="11177" width="9.33203125" style="57" customWidth="1"/>
    <col min="11178" max="11179" width="10.83203125" style="57"/>
    <col min="11180" max="11182" width="9.33203125" style="57" customWidth="1"/>
    <col min="11183" max="11183" width="10.83203125" style="57"/>
    <col min="11184" max="11184" width="9.33203125" style="57" customWidth="1"/>
    <col min="11185" max="11187" width="10.83203125" style="57"/>
    <col min="11188" max="11189" width="9.33203125" style="57" customWidth="1"/>
    <col min="11190" max="11194" width="10.83203125" style="57"/>
    <col min="11195" max="11197" width="9.33203125" style="57" customWidth="1"/>
    <col min="11198" max="11198" width="10.83203125" style="57"/>
    <col min="11199" max="11199" width="9.33203125" style="57" customWidth="1"/>
    <col min="11200" max="11200" width="10.83203125" style="57"/>
    <col min="11201" max="11204" width="9.33203125" style="57" customWidth="1"/>
    <col min="11205" max="11205" width="10.83203125" style="57"/>
    <col min="11206" max="11207" width="9.33203125" style="57" customWidth="1"/>
    <col min="11208" max="11208" width="10.83203125" style="57"/>
    <col min="11209" max="11212" width="9.33203125" style="57" customWidth="1"/>
    <col min="11213" max="11213" width="10.83203125" style="57"/>
    <col min="11214" max="11215" width="9.33203125" style="57" customWidth="1"/>
    <col min="11216" max="11216" width="10.83203125" style="57"/>
    <col min="11217" max="11220" width="9.33203125" style="57" customWidth="1"/>
    <col min="11221" max="11221" width="10.83203125" style="57"/>
    <col min="11222" max="11223" width="9.33203125" style="57" customWidth="1"/>
    <col min="11224" max="11224" width="10.83203125" style="57"/>
    <col min="11225" max="11228" width="9.33203125" style="57" customWidth="1"/>
    <col min="11229" max="11229" width="10.83203125" style="57"/>
    <col min="11230" max="11231" width="9.33203125" style="57" customWidth="1"/>
    <col min="11232" max="11232" width="10.83203125" style="57"/>
    <col min="11233" max="11236" width="9.33203125" style="57" customWidth="1"/>
    <col min="11237" max="11237" width="10.83203125" style="57"/>
    <col min="11238" max="11239" width="9.33203125" style="57" customWidth="1"/>
    <col min="11240" max="11240" width="10.83203125" style="57"/>
    <col min="11241" max="11246" width="9.33203125" style="57" customWidth="1"/>
    <col min="11247" max="11250" width="10.83203125" style="57"/>
    <col min="11251" max="11252" width="9.33203125" style="57" customWidth="1"/>
    <col min="11253" max="11254" width="10.83203125" style="57"/>
    <col min="11255" max="11255" width="9.33203125" style="57" customWidth="1"/>
    <col min="11256" max="11256" width="10.83203125" style="57"/>
    <col min="11257" max="11257" width="9.33203125" style="57" customWidth="1"/>
    <col min="11258" max="11259" width="10.83203125" style="57"/>
    <col min="11260" max="11260" width="9.33203125" style="57" customWidth="1"/>
    <col min="11261" max="11261" width="10.83203125" style="57"/>
    <col min="11262" max="11262" width="9.33203125" style="57" customWidth="1"/>
    <col min="11263" max="11263" width="10.83203125" style="57"/>
    <col min="11264" max="11265" width="9.33203125" style="57" customWidth="1"/>
    <col min="11266" max="11267" width="10.83203125" style="57"/>
    <col min="11268" max="11268" width="9.33203125" style="57" customWidth="1"/>
    <col min="11269" max="11269" width="10.83203125" style="57"/>
    <col min="11270" max="11271" width="9.33203125" style="57" customWidth="1"/>
    <col min="11272" max="11275" width="10.83203125" style="57"/>
    <col min="11276" max="11277" width="9.33203125" style="57" customWidth="1"/>
    <col min="11278" max="11282" width="10.83203125" style="57"/>
    <col min="11283" max="11284" width="9.33203125" style="57" customWidth="1"/>
    <col min="11285" max="11286" width="10.83203125" style="57"/>
    <col min="11287" max="11289" width="9.33203125" style="57" customWidth="1"/>
    <col min="11290" max="11291" width="10.83203125" style="57"/>
    <col min="11292" max="11292" width="9.33203125" style="57" customWidth="1"/>
    <col min="11293" max="11296" width="10.83203125" style="57"/>
    <col min="11297" max="11297" width="9.33203125" style="57" customWidth="1"/>
    <col min="11298" max="11299" width="10.83203125" style="57"/>
    <col min="11300" max="11300" width="9.33203125" style="57" customWidth="1"/>
    <col min="11301" max="11301" width="10.83203125" style="57"/>
    <col min="11302" max="11302" width="9.33203125" style="57" customWidth="1"/>
    <col min="11303" max="11304" width="10.83203125" style="57"/>
    <col min="11305" max="11305" width="9.33203125" style="57" customWidth="1"/>
    <col min="11306" max="11307" width="10.83203125" style="57"/>
    <col min="11308" max="11309" width="9.33203125" style="57" customWidth="1"/>
    <col min="11310" max="11312" width="10.83203125" style="57"/>
    <col min="11313" max="11313" width="9.33203125" style="57" customWidth="1"/>
    <col min="11314" max="11314" width="10.83203125" style="57"/>
    <col min="11315" max="11316" width="9.33203125" style="57" customWidth="1"/>
    <col min="11317" max="11317" width="10.83203125" style="57"/>
    <col min="11318" max="11321" width="9.33203125" style="57" customWidth="1"/>
    <col min="11322" max="11323" width="10.83203125" style="57"/>
    <col min="11324" max="11328" width="9.33203125" style="57" customWidth="1"/>
    <col min="11329" max="11331" width="10.83203125" style="57"/>
    <col min="11332" max="11336" width="9.33203125" style="57" customWidth="1"/>
    <col min="11337" max="11339" width="10.83203125" style="57"/>
    <col min="11340" max="11342" width="9.33203125" style="57" customWidth="1"/>
    <col min="11343" max="11344" width="10.83203125" style="57"/>
    <col min="11345" max="11345" width="9.33203125" style="57" customWidth="1"/>
    <col min="11346" max="11347" width="10.83203125" style="57"/>
    <col min="11348" max="11348" width="9.33203125" style="57" customWidth="1"/>
    <col min="11349" max="11349" width="10.83203125" style="57"/>
    <col min="11350" max="11350" width="9.33203125" style="57" customWidth="1"/>
    <col min="11351" max="11351" width="10.83203125" style="57"/>
    <col min="11352" max="11353" width="9.33203125" style="57" customWidth="1"/>
    <col min="11354" max="11355" width="10.83203125" style="57"/>
    <col min="11356" max="11357" width="9.33203125" style="57" customWidth="1"/>
    <col min="11358" max="11360" width="10.83203125" style="57"/>
    <col min="11361" max="11361" width="9.33203125" style="57" customWidth="1"/>
    <col min="11362" max="11362" width="10.83203125" style="57"/>
    <col min="11363" max="11368" width="9.33203125" style="57" customWidth="1"/>
    <col min="11369" max="11371" width="10.83203125" style="57"/>
    <col min="11372" max="11373" width="9.33203125" style="57" customWidth="1"/>
    <col min="11374" max="11374" width="10.83203125" style="57"/>
    <col min="11375" max="11376" width="9.33203125" style="57" customWidth="1"/>
    <col min="11377" max="11379" width="10.83203125" style="57"/>
    <col min="11380" max="11380" width="9.33203125" style="57" customWidth="1"/>
    <col min="11381" max="11381" width="10.83203125" style="57"/>
    <col min="11382" max="11383" width="9.33203125" style="57" customWidth="1"/>
    <col min="11384" max="11384" width="10.83203125" style="57"/>
    <col min="11385" max="11385" width="9.33203125" style="57" customWidth="1"/>
    <col min="11386" max="11387" width="10.83203125" style="57"/>
    <col min="11388" max="11389" width="9.33203125" style="57" customWidth="1"/>
    <col min="11390" max="11392" width="10.83203125" style="57"/>
    <col min="11393" max="11393" width="9.33203125" style="57" customWidth="1"/>
    <col min="11394" max="11395" width="10.83203125" style="57"/>
    <col min="11396" max="11398" width="9.33203125" style="57" customWidth="1"/>
    <col min="11399" max="11399" width="10.83203125" style="57"/>
    <col min="11400" max="11400" width="9.33203125" style="57" customWidth="1"/>
    <col min="11401" max="11403" width="10.83203125" style="57"/>
    <col min="11404" max="11405" width="9.33203125" style="57" customWidth="1"/>
    <col min="11406" max="11408" width="10.83203125" style="57"/>
    <col min="11409" max="11409" width="9.33203125" style="57" customWidth="1"/>
    <col min="11410" max="11410" width="10.83203125" style="57"/>
    <col min="11411" max="11416" width="9.33203125" style="57" customWidth="1"/>
    <col min="11417" max="11417" width="10.83203125" style="57"/>
    <col min="11418" max="11418" width="9.33203125" style="57" customWidth="1"/>
    <col min="11419" max="11419" width="10.83203125" style="57"/>
    <col min="11420" max="11420" width="9.33203125" style="57" customWidth="1"/>
    <col min="11421" max="11421" width="10.83203125" style="57"/>
    <col min="11422" max="11425" width="9.33203125" style="57" customWidth="1"/>
    <col min="11426" max="11427" width="10.83203125" style="57"/>
    <col min="11428" max="11432" width="9.33203125" style="57" customWidth="1"/>
    <col min="11433" max="11435" width="10.83203125" style="57"/>
    <col min="11436" max="11436" width="9.33203125" style="57" customWidth="1"/>
    <col min="11437" max="11437" width="10.83203125" style="57"/>
    <col min="11438" max="11438" width="9.33203125" style="57" customWidth="1"/>
    <col min="11439" max="11439" width="10.83203125" style="57"/>
    <col min="11440" max="11441" width="9.33203125" style="57" customWidth="1"/>
    <col min="11442" max="11443" width="10.83203125" style="57"/>
    <col min="11444" max="11445" width="9.33203125" style="57" customWidth="1"/>
    <col min="11446" max="11446" width="10.83203125" style="57"/>
    <col min="11447" max="11448" width="9.33203125" style="57" customWidth="1"/>
    <col min="11449" max="11451" width="10.83203125" style="57"/>
    <col min="11452" max="11452" width="9.33203125" style="57" customWidth="1"/>
    <col min="11453" max="11453" width="10.83203125" style="57"/>
    <col min="11454" max="11455" width="9.33203125" style="57" customWidth="1"/>
    <col min="11456" max="11456" width="10.83203125" style="57"/>
    <col min="11457" max="11458" width="9.33203125" style="57" customWidth="1"/>
    <col min="11459" max="11459" width="10.83203125" style="57"/>
    <col min="11460" max="11461" width="9.33203125" style="57" customWidth="1"/>
    <col min="11462" max="11464" width="10.83203125" style="57"/>
    <col min="11465" max="11465" width="9.33203125" style="57" customWidth="1"/>
    <col min="11466" max="11467" width="10.83203125" style="57"/>
    <col min="11468" max="11469" width="9.33203125" style="57" customWidth="1"/>
    <col min="11470" max="11471" width="10.83203125" style="57"/>
    <col min="11472" max="11473" width="9.33203125" style="57" customWidth="1"/>
    <col min="11474" max="11475" width="10.83203125" style="57"/>
    <col min="11476" max="11476" width="9.33203125" style="57" customWidth="1"/>
    <col min="11477" max="11480" width="10.83203125" style="57"/>
    <col min="11481" max="11481" width="9.33203125" style="57" customWidth="1"/>
    <col min="11482" max="11483" width="10.83203125" style="57"/>
    <col min="11484" max="11485" width="9.33203125" style="57" customWidth="1"/>
    <col min="11486" max="11488" width="10.83203125" style="57"/>
    <col min="11489" max="11489" width="9.33203125" style="57" customWidth="1"/>
    <col min="11490" max="11490" width="10.83203125" style="57"/>
    <col min="11491" max="11496" width="9.33203125" style="57" customWidth="1"/>
    <col min="11497" max="11497" width="10.83203125" style="57"/>
    <col min="11498" max="11498" width="9.33203125" style="57" customWidth="1"/>
    <col min="11499" max="11499" width="10.83203125" style="57"/>
    <col min="11500" max="11500" width="9.33203125" style="57" customWidth="1"/>
    <col min="11501" max="11501" width="10.83203125" style="57"/>
    <col min="11502" max="11502" width="9.33203125" style="57" customWidth="1"/>
    <col min="11503" max="11504" width="10.83203125" style="57"/>
    <col min="11505" max="11506" width="9.33203125" style="57" customWidth="1"/>
    <col min="11507" max="11507" width="10.83203125" style="57"/>
    <col min="11508" max="11508" width="9.33203125" style="57" customWidth="1"/>
    <col min="11509" max="11509" width="10.83203125" style="57"/>
    <col min="11510" max="11510" width="9.33203125" style="57" customWidth="1"/>
    <col min="11511" max="11511" width="10.83203125" style="57"/>
    <col min="11512" max="11512" width="9.33203125" style="57" customWidth="1"/>
    <col min="11513" max="11513" width="10.83203125" style="57"/>
    <col min="11514" max="11514" width="9.33203125" style="57" customWidth="1"/>
    <col min="11515" max="11515" width="10.83203125" style="57"/>
    <col min="11516" max="11517" width="9.33203125" style="57" customWidth="1"/>
    <col min="11518" max="11520" width="10.83203125" style="57"/>
    <col min="11521" max="11521" width="9.33203125" style="57" customWidth="1"/>
    <col min="11522" max="11523" width="10.83203125" style="57"/>
    <col min="11524" max="11524" width="9.33203125" style="57" customWidth="1"/>
    <col min="11525" max="11525" width="10.83203125" style="57"/>
    <col min="11526" max="11529" width="9.33203125" style="57" customWidth="1"/>
    <col min="11530" max="11531" width="10.83203125" style="57"/>
    <col min="11532" max="11534" width="9.33203125" style="57" customWidth="1"/>
    <col min="11535" max="11535" width="10.83203125" style="57"/>
    <col min="11536" max="11537" width="9.33203125" style="57" customWidth="1"/>
    <col min="11538" max="11539" width="10.83203125" style="57"/>
    <col min="11540" max="11541" width="9.33203125" style="57" customWidth="1"/>
    <col min="11542" max="11542" width="10.83203125" style="57"/>
    <col min="11543" max="11543" width="9.33203125" style="57" customWidth="1"/>
    <col min="11544" max="11544" width="10.83203125" style="57"/>
    <col min="11545" max="11545" width="9.33203125" style="57" customWidth="1"/>
    <col min="11546" max="11547" width="10.83203125" style="57"/>
    <col min="11548" max="11548" width="9.33203125" style="57" customWidth="1"/>
    <col min="11549" max="11549" width="10.83203125" style="57"/>
    <col min="11550" max="11550" width="9.33203125" style="57" customWidth="1"/>
    <col min="11551" max="11551" width="10.83203125" style="57"/>
    <col min="11552" max="11552" width="9.33203125" style="57" customWidth="1"/>
    <col min="11553" max="11555" width="10.83203125" style="57"/>
    <col min="11556" max="11556" width="9.33203125" style="57" customWidth="1"/>
    <col min="11557" max="11558" width="10.83203125" style="57"/>
    <col min="11559" max="11560" width="9.33203125" style="57" customWidth="1"/>
    <col min="11561" max="11563" width="10.83203125" style="57"/>
    <col min="11564" max="11566" width="9.33203125" style="57" customWidth="1"/>
    <col min="11567" max="11567" width="10.83203125" style="57"/>
    <col min="11568" max="11568" width="9.33203125" style="57" customWidth="1"/>
    <col min="11569" max="11571" width="10.83203125" style="57"/>
    <col min="11572" max="11572" width="9.33203125" style="57" customWidth="1"/>
    <col min="11573" max="11573" width="10.83203125" style="57"/>
    <col min="11574" max="11574" width="9.33203125" style="57" customWidth="1"/>
    <col min="11575" max="11575" width="10.83203125" style="57"/>
    <col min="11576" max="11577" width="9.33203125" style="57" customWidth="1"/>
    <col min="11578" max="11579" width="10.83203125" style="57"/>
    <col min="11580" max="11582" width="9.33203125" style="57" customWidth="1"/>
    <col min="11583" max="11583" width="10.83203125" style="57"/>
    <col min="11584" max="11585" width="9.33203125" style="57" customWidth="1"/>
    <col min="11586" max="11587" width="10.83203125" style="57"/>
    <col min="11588" max="11592" width="9.33203125" style="57" customWidth="1"/>
    <col min="11593" max="11593" width="10.83203125" style="57"/>
    <col min="11594" max="11594" width="9.33203125" style="57" customWidth="1"/>
    <col min="11595" max="11595" width="10.83203125" style="57"/>
    <col min="11596" max="11596" width="9.33203125" style="57" customWidth="1"/>
    <col min="11597" max="11597" width="10.83203125" style="57"/>
    <col min="11598" max="11601" width="9.33203125" style="57" customWidth="1"/>
    <col min="11602" max="11603" width="10.83203125" style="57"/>
    <col min="11604" max="11608" width="9.33203125" style="57" customWidth="1"/>
    <col min="11609" max="11611" width="10.83203125" style="57"/>
    <col min="11612" max="11612" width="9.33203125" style="57" customWidth="1"/>
    <col min="11613" max="11613" width="10.83203125" style="57"/>
    <col min="11614" max="11614" width="9.33203125" style="57" customWidth="1"/>
    <col min="11615" max="11615" width="10.83203125" style="57"/>
    <col min="11616" max="11617" width="9.33203125" style="57" customWidth="1"/>
    <col min="11618" max="11619" width="10.83203125" style="57"/>
    <col min="11620" max="11621" width="9.33203125" style="57" customWidth="1"/>
    <col min="11622" max="11622" width="10.83203125" style="57"/>
    <col min="11623" max="11624" width="9.33203125" style="57" customWidth="1"/>
    <col min="11625" max="11627" width="10.83203125" style="57"/>
    <col min="11628" max="11629" width="9.33203125" style="57" customWidth="1"/>
    <col min="11630" max="11630" width="10.83203125" style="57"/>
    <col min="11631" max="11632" width="9.33203125" style="57" customWidth="1"/>
    <col min="11633" max="11633" width="10.83203125" style="57"/>
    <col min="11634" max="11634" width="9.33203125" style="57" customWidth="1"/>
    <col min="11635" max="11635" width="10.83203125" style="57"/>
    <col min="11636" max="11636" width="9.33203125" style="57" customWidth="1"/>
    <col min="11637" max="11637" width="10.83203125" style="57"/>
    <col min="11638" max="11638" width="9.33203125" style="57" customWidth="1"/>
    <col min="11639" max="11639" width="10.83203125" style="57"/>
    <col min="11640" max="11641" width="9.33203125" style="57" customWidth="1"/>
    <col min="11642" max="11643" width="10.83203125" style="57"/>
    <col min="11644" max="11644" width="9.33203125" style="57" customWidth="1"/>
    <col min="11645" max="11646" width="10.83203125" style="57"/>
    <col min="11647" max="11649" width="9.33203125" style="57" customWidth="1"/>
    <col min="11650" max="11651" width="10.83203125" style="57"/>
    <col min="11652" max="11654" width="9.33203125" style="57" customWidth="1"/>
    <col min="11655" max="11655" width="10.83203125" style="57"/>
    <col min="11656" max="11656" width="9.33203125" style="57" customWidth="1"/>
    <col min="11657" max="11659" width="10.83203125" style="57"/>
    <col min="11660" max="11662" width="9.33203125" style="57" customWidth="1"/>
    <col min="11663" max="11666" width="10.83203125" style="57"/>
    <col min="11667" max="11668" width="9.33203125" style="57" customWidth="1"/>
    <col min="11669" max="11672" width="10.83203125" style="57"/>
    <col min="11673" max="11673" width="9.33203125" style="57" customWidth="1"/>
    <col min="11674" max="11674" width="10.83203125" style="57"/>
    <col min="11675" max="11676" width="9.33203125" style="57" customWidth="1"/>
    <col min="11677" max="11678" width="10.83203125" style="57"/>
    <col min="11679" max="11679" width="9.33203125" style="57" customWidth="1"/>
    <col min="11680" max="11680" width="10.83203125" style="57"/>
    <col min="11681" max="11681" width="9.33203125" style="57" customWidth="1"/>
    <col min="11682" max="11683" width="10.83203125" style="57"/>
    <col min="11684" max="11684" width="9.33203125" style="57" customWidth="1"/>
    <col min="11685" max="11685" width="10.83203125" style="57"/>
    <col min="11686" max="11686" width="9.33203125" style="57" customWidth="1"/>
    <col min="11687" max="11687" width="10.83203125" style="57"/>
    <col min="11688" max="11689" width="9.33203125" style="57" customWidth="1"/>
    <col min="11690" max="11691" width="10.83203125" style="57"/>
    <col min="11692" max="11692" width="9.33203125" style="57" customWidth="1"/>
    <col min="11693" max="11693" width="10.83203125" style="57"/>
    <col min="11694" max="11695" width="9.33203125" style="57" customWidth="1"/>
    <col min="11696" max="11699" width="10.83203125" style="57"/>
    <col min="11700" max="11701" width="9.33203125" style="57" customWidth="1"/>
    <col min="11702" max="11706" width="10.83203125" style="57"/>
    <col min="11707" max="11709" width="9.33203125" style="57" customWidth="1"/>
    <col min="11710" max="11710" width="10.83203125" style="57"/>
    <col min="11711" max="11711" width="9.33203125" style="57" customWidth="1"/>
    <col min="11712" max="11712" width="10.83203125" style="57"/>
    <col min="11713" max="11716" width="9.33203125" style="57" customWidth="1"/>
    <col min="11717" max="11717" width="10.83203125" style="57"/>
    <col min="11718" max="11719" width="9.33203125" style="57" customWidth="1"/>
    <col min="11720" max="11720" width="10.83203125" style="57"/>
    <col min="11721" max="11724" width="9.33203125" style="57" customWidth="1"/>
    <col min="11725" max="11725" width="10.83203125" style="57"/>
    <col min="11726" max="11727" width="9.33203125" style="57" customWidth="1"/>
    <col min="11728" max="11728" width="10.83203125" style="57"/>
    <col min="11729" max="11732" width="9.33203125" style="57" customWidth="1"/>
    <col min="11733" max="11733" width="10.83203125" style="57"/>
    <col min="11734" max="11735" width="9.33203125" style="57" customWidth="1"/>
    <col min="11736" max="11736" width="10.83203125" style="57"/>
    <col min="11737" max="11740" width="9.33203125" style="57" customWidth="1"/>
    <col min="11741" max="11741" width="10.83203125" style="57"/>
    <col min="11742" max="11743" width="9.33203125" style="57" customWidth="1"/>
    <col min="11744" max="11744" width="10.83203125" style="57"/>
    <col min="11745" max="11748" width="9.33203125" style="57" customWidth="1"/>
    <col min="11749" max="11749" width="10.83203125" style="57"/>
    <col min="11750" max="11751" width="9.33203125" style="57" customWidth="1"/>
    <col min="11752" max="11752" width="10.83203125" style="57"/>
    <col min="11753" max="11758" width="9.33203125" style="57" customWidth="1"/>
    <col min="11759" max="11762" width="10.83203125" style="57"/>
    <col min="11763" max="11764" width="9.33203125" style="57" customWidth="1"/>
    <col min="11765" max="11765" width="10.83203125" style="57"/>
    <col min="11766" max="11769" width="9.33203125" style="57" customWidth="1"/>
    <col min="11770" max="11771" width="10.83203125" style="57"/>
    <col min="11772" max="11773" width="9.33203125" style="57" customWidth="1"/>
    <col min="11774" max="11774" width="10.83203125" style="57"/>
    <col min="11775" max="11776" width="9.33203125" style="57" customWidth="1"/>
    <col min="11777" max="11779" width="10.83203125" style="57"/>
    <col min="11780" max="11781" width="9.33203125" style="57" customWidth="1"/>
    <col min="11782" max="11782" width="10.83203125" style="57"/>
    <col min="11783" max="11784" width="9.33203125" style="57" customWidth="1"/>
    <col min="11785" max="11787" width="10.83203125" style="57"/>
    <col min="11788" max="11788" width="9.33203125" style="57" customWidth="1"/>
    <col min="11789" max="11789" width="10.83203125" style="57"/>
    <col min="11790" max="11793" width="9.33203125" style="57" customWidth="1"/>
    <col min="11794" max="11795" width="10.83203125" style="57"/>
    <col min="11796" max="11796" width="9.33203125" style="57" customWidth="1"/>
    <col min="11797" max="11797" width="10.83203125" style="57"/>
    <col min="11798" max="11799" width="9.33203125" style="57" customWidth="1"/>
    <col min="11800" max="11803" width="10.83203125" style="57"/>
    <col min="11804" max="11805" width="9.33203125" style="57" customWidth="1"/>
    <col min="11806" max="11810" width="10.83203125" style="57"/>
    <col min="11811" max="11813" width="9.33203125" style="57" customWidth="1"/>
    <col min="11814" max="11814" width="10.83203125" style="57"/>
    <col min="11815" max="11815" width="9.33203125" style="57" customWidth="1"/>
    <col min="11816" max="11816" width="10.83203125" style="57"/>
    <col min="11817" max="11820" width="9.33203125" style="57" customWidth="1"/>
    <col min="11821" max="11821" width="10.83203125" style="57"/>
    <col min="11822" max="11823" width="9.33203125" style="57" customWidth="1"/>
    <col min="11824" max="11824" width="10.83203125" style="57"/>
    <col min="11825" max="11828" width="9.33203125" style="57" customWidth="1"/>
    <col min="11829" max="11829" width="10.83203125" style="57"/>
    <col min="11830" max="11831" width="9.33203125" style="57" customWidth="1"/>
    <col min="11832" max="11832" width="10.83203125" style="57"/>
    <col min="11833" max="11836" width="9.33203125" style="57" customWidth="1"/>
    <col min="11837" max="11837" width="10.83203125" style="57"/>
    <col min="11838" max="11839" width="9.33203125" style="57" customWidth="1"/>
    <col min="11840" max="11840" width="10.83203125" style="57"/>
    <col min="11841" max="11844" width="9.33203125" style="57" customWidth="1"/>
    <col min="11845" max="11845" width="10.83203125" style="57"/>
    <col min="11846" max="11847" width="9.33203125" style="57" customWidth="1"/>
    <col min="11848" max="11848" width="10.83203125" style="57"/>
    <col min="11849" max="11852" width="9.33203125" style="57" customWidth="1"/>
    <col min="11853" max="11853" width="10.83203125" style="57"/>
    <col min="11854" max="11855" width="9.33203125" style="57" customWidth="1"/>
    <col min="11856" max="11856" width="10.83203125" style="57"/>
    <col min="11857" max="11860" width="9.33203125" style="57" customWidth="1"/>
    <col min="11861" max="11861" width="10.83203125" style="57"/>
    <col min="11862" max="11863" width="9.33203125" style="57" customWidth="1"/>
    <col min="11864" max="11864" width="10.83203125" style="57"/>
    <col min="11865" max="11870" width="9.33203125" style="57" customWidth="1"/>
    <col min="11871" max="11874" width="10.83203125" style="57"/>
    <col min="11875" max="11877" width="9.33203125" style="57" customWidth="1"/>
    <col min="11878" max="11878" width="10.83203125" style="57"/>
    <col min="11879" max="11880" width="9.33203125" style="57" customWidth="1"/>
    <col min="11881" max="11883" width="10.83203125" style="57"/>
    <col min="11884" max="11884" width="9.33203125" style="57" customWidth="1"/>
    <col min="11885" max="11885" width="10.83203125" style="57"/>
    <col min="11886" max="11886" width="9.33203125" style="57" customWidth="1"/>
    <col min="11887" max="11887" width="10.83203125" style="57"/>
    <col min="11888" max="11889" width="9.33203125" style="57" customWidth="1"/>
    <col min="11890" max="11891" width="10.83203125" style="57"/>
    <col min="11892" max="11892" width="9.33203125" style="57" customWidth="1"/>
    <col min="11893" max="11893" width="10.83203125" style="57"/>
    <col min="11894" max="11897" width="9.33203125" style="57" customWidth="1"/>
    <col min="11898" max="11899" width="10.83203125" style="57"/>
    <col min="11900" max="11902" width="9.33203125" style="57" customWidth="1"/>
    <col min="11903" max="11904" width="10.83203125" style="57"/>
    <col min="11905" max="11905" width="9.33203125" style="57" customWidth="1"/>
    <col min="11906" max="11907" width="10.83203125" style="57"/>
    <col min="11908" max="11909" width="9.33203125" style="57" customWidth="1"/>
    <col min="11910" max="11914" width="10.83203125" style="57"/>
    <col min="11915" max="11916" width="9.33203125" style="57" customWidth="1"/>
    <col min="11917" max="11917" width="10.83203125" style="57"/>
    <col min="11918" max="11918" width="9.33203125" style="57" customWidth="1"/>
    <col min="11919" max="11920" width="10.83203125" style="57"/>
    <col min="11921" max="11921" width="9.33203125" style="57" customWidth="1"/>
    <col min="11922" max="11922" width="10.83203125" style="57"/>
    <col min="11923" max="11924" width="9.33203125" style="57" customWidth="1"/>
    <col min="11925" max="11925" width="10.83203125" style="57"/>
    <col min="11926" max="11927" width="9.33203125" style="57" customWidth="1"/>
    <col min="11928" max="11930" width="10.83203125" style="57"/>
    <col min="11931" max="11934" width="9.33203125" style="57" customWidth="1"/>
    <col min="11935" max="11938" width="10.83203125" style="57"/>
    <col min="11939" max="11940" width="9.33203125" style="57" customWidth="1"/>
    <col min="11941" max="11944" width="10.83203125" style="57"/>
    <col min="11945" max="11945" width="9.33203125" style="57" customWidth="1"/>
    <col min="11946" max="11946" width="10.83203125" style="57"/>
    <col min="11947" max="11949" width="9.33203125" style="57" customWidth="1"/>
    <col min="11950" max="11950" width="10.83203125" style="57"/>
    <col min="11951" max="11952" width="9.33203125" style="57" customWidth="1"/>
    <col min="11953" max="11955" width="10.83203125" style="57"/>
    <col min="11956" max="11956" width="9.33203125" style="57" customWidth="1"/>
    <col min="11957" max="11957" width="10.83203125" style="57"/>
    <col min="11958" max="11958" width="9.33203125" style="57" customWidth="1"/>
    <col min="11959" max="11959" width="10.83203125" style="57"/>
    <col min="11960" max="11961" width="9.33203125" style="57" customWidth="1"/>
    <col min="11962" max="11963" width="10.83203125" style="57"/>
    <col min="11964" max="11964" width="9.33203125" style="57" customWidth="1"/>
    <col min="11965" max="11965" width="10.83203125" style="57"/>
    <col min="11966" max="11969" width="9.33203125" style="57" customWidth="1"/>
    <col min="11970" max="11971" width="10.83203125" style="57"/>
    <col min="11972" max="11974" width="9.33203125" style="57" customWidth="1"/>
    <col min="11975" max="11976" width="10.83203125" style="57"/>
    <col min="11977" max="11977" width="9.33203125" style="57" customWidth="1"/>
    <col min="11978" max="11979" width="10.83203125" style="57"/>
    <col min="11980" max="11981" width="9.33203125" style="57" customWidth="1"/>
    <col min="11982" max="11986" width="10.83203125" style="57"/>
    <col min="11987" max="11989" width="9.33203125" style="57" customWidth="1"/>
    <col min="11990" max="11990" width="10.83203125" style="57"/>
    <col min="11991" max="11991" width="9.33203125" style="57" customWidth="1"/>
    <col min="11992" max="11992" width="10.83203125" style="57"/>
    <col min="11993" max="11996" width="9.33203125" style="57" customWidth="1"/>
    <col min="11997" max="11997" width="10.83203125" style="57"/>
    <col min="11998" max="11999" width="9.33203125" style="57" customWidth="1"/>
    <col min="12000" max="12000" width="10.83203125" style="57"/>
    <col min="12001" max="12004" width="9.33203125" style="57" customWidth="1"/>
    <col min="12005" max="12005" width="10.83203125" style="57"/>
    <col min="12006" max="12007" width="9.33203125" style="57" customWidth="1"/>
    <col min="12008" max="12008" width="10.83203125" style="57"/>
    <col min="12009" max="12012" width="9.33203125" style="57" customWidth="1"/>
    <col min="12013" max="12013" width="10.83203125" style="57"/>
    <col min="12014" max="12015" width="9.33203125" style="57" customWidth="1"/>
    <col min="12016" max="12016" width="10.83203125" style="57"/>
    <col min="12017" max="12020" width="9.33203125" style="57" customWidth="1"/>
    <col min="12021" max="12021" width="10.83203125" style="57"/>
    <col min="12022" max="12023" width="9.33203125" style="57" customWidth="1"/>
    <col min="12024" max="12024" width="10.83203125" style="57"/>
    <col min="12025" max="12028" width="9.33203125" style="57" customWidth="1"/>
    <col min="12029" max="12029" width="10.83203125" style="57"/>
    <col min="12030" max="12031" width="9.33203125" style="57" customWidth="1"/>
    <col min="12032" max="12032" width="10.83203125" style="57"/>
    <col min="12033" max="12036" width="9.33203125" style="57" customWidth="1"/>
    <col min="12037" max="12037" width="10.83203125" style="57"/>
    <col min="12038" max="12039" width="9.33203125" style="57" customWidth="1"/>
    <col min="12040" max="12040" width="10.83203125" style="57"/>
    <col min="12041" max="12046" width="9.33203125" style="57" customWidth="1"/>
    <col min="12047" max="12050" width="10.83203125" style="57"/>
    <col min="12051" max="12053" width="9.33203125" style="57" customWidth="1"/>
    <col min="12054" max="12054" width="10.83203125" style="57"/>
    <col min="12055" max="12056" width="9.33203125" style="57" customWidth="1"/>
    <col min="12057" max="12059" width="10.83203125" style="57"/>
    <col min="12060" max="12060" width="9.33203125" style="57" customWidth="1"/>
    <col min="12061" max="12061" width="10.83203125" style="57"/>
    <col min="12062" max="12062" width="9.33203125" style="57" customWidth="1"/>
    <col min="12063" max="12063" width="10.83203125" style="57"/>
    <col min="12064" max="12065" width="9.33203125" style="57" customWidth="1"/>
    <col min="12066" max="12067" width="10.83203125" style="57"/>
    <col min="12068" max="12068" width="9.33203125" style="57" customWidth="1"/>
    <col min="12069" max="12069" width="10.83203125" style="57"/>
    <col min="12070" max="12073" width="9.33203125" style="57" customWidth="1"/>
    <col min="12074" max="12075" width="10.83203125" style="57"/>
    <col min="12076" max="12078" width="9.33203125" style="57" customWidth="1"/>
    <col min="12079" max="12080" width="10.83203125" style="57"/>
    <col min="12081" max="12081" width="9.33203125" style="57" customWidth="1"/>
    <col min="12082" max="12083" width="10.83203125" style="57"/>
    <col min="12084" max="12085" width="9.33203125" style="57" customWidth="1"/>
    <col min="12086" max="12090" width="10.83203125" style="57"/>
    <col min="12091" max="12092" width="9.33203125" style="57" customWidth="1"/>
    <col min="12093" max="12093" width="10.83203125" style="57"/>
    <col min="12094" max="12094" width="9.33203125" style="57" customWidth="1"/>
    <col min="12095" max="12096" width="10.83203125" style="57"/>
    <col min="12097" max="12097" width="9.33203125" style="57" customWidth="1"/>
    <col min="12098" max="12098" width="10.83203125" style="57"/>
    <col min="12099" max="12100" width="9.33203125" style="57" customWidth="1"/>
    <col min="12101" max="12101" width="10.83203125" style="57"/>
    <col min="12102" max="12103" width="9.33203125" style="57" customWidth="1"/>
    <col min="12104" max="12106" width="10.83203125" style="57"/>
    <col min="12107" max="12110" width="9.33203125" style="57" customWidth="1"/>
    <col min="12111" max="12114" width="10.83203125" style="57"/>
    <col min="12115" max="12116" width="9.33203125" style="57" customWidth="1"/>
    <col min="12117" max="12120" width="10.83203125" style="57"/>
    <col min="12121" max="12121" width="9.33203125" style="57" customWidth="1"/>
    <col min="12122" max="12122" width="10.83203125" style="57"/>
    <col min="12123" max="12125" width="9.33203125" style="57" customWidth="1"/>
    <col min="12126" max="12126" width="10.83203125" style="57"/>
    <col min="12127" max="12128" width="9.33203125" style="57" customWidth="1"/>
    <col min="12129" max="12131" width="10.83203125" style="57"/>
    <col min="12132" max="12132" width="9.33203125" style="57" customWidth="1"/>
    <col min="12133" max="12133" width="10.83203125" style="57"/>
    <col min="12134" max="12134" width="9.33203125" style="57" customWidth="1"/>
    <col min="12135" max="12135" width="10.83203125" style="57"/>
    <col min="12136" max="12137" width="9.33203125" style="57" customWidth="1"/>
    <col min="12138" max="12139" width="10.83203125" style="57"/>
    <col min="12140" max="12140" width="9.33203125" style="57" customWidth="1"/>
    <col min="12141" max="12141" width="10.83203125" style="57"/>
    <col min="12142" max="12145" width="9.33203125" style="57" customWidth="1"/>
    <col min="12146" max="12147" width="10.83203125" style="57"/>
    <col min="12148" max="12150" width="9.33203125" style="57" customWidth="1"/>
    <col min="12151" max="12152" width="10.83203125" style="57"/>
    <col min="12153" max="12153" width="9.33203125" style="57" customWidth="1"/>
    <col min="12154" max="12155" width="10.83203125" style="57"/>
    <col min="12156" max="12157" width="9.33203125" style="57" customWidth="1"/>
    <col min="12158" max="12162" width="10.83203125" style="57"/>
    <col min="12163" max="12165" width="9.33203125" style="57" customWidth="1"/>
    <col min="12166" max="12166" width="10.83203125" style="57"/>
    <col min="12167" max="12167" width="9.33203125" style="57" customWidth="1"/>
    <col min="12168" max="12168" width="10.83203125" style="57"/>
    <col min="12169" max="12172" width="9.33203125" style="57" customWidth="1"/>
    <col min="12173" max="12173" width="10.83203125" style="57"/>
    <col min="12174" max="12175" width="9.33203125" style="57" customWidth="1"/>
    <col min="12176" max="12176" width="10.83203125" style="57"/>
    <col min="12177" max="12180" width="9.33203125" style="57" customWidth="1"/>
    <col min="12181" max="12181" width="10.83203125" style="57"/>
    <col min="12182" max="12183" width="9.33203125" style="57" customWidth="1"/>
    <col min="12184" max="12184" width="10.83203125" style="57"/>
    <col min="12185" max="12188" width="9.33203125" style="57" customWidth="1"/>
    <col min="12189" max="12189" width="10.83203125" style="57"/>
    <col min="12190" max="12191" width="9.33203125" style="57" customWidth="1"/>
    <col min="12192" max="12192" width="10.83203125" style="57"/>
    <col min="12193" max="12196" width="9.33203125" style="57" customWidth="1"/>
    <col min="12197" max="12197" width="10.83203125" style="57"/>
    <col min="12198" max="12199" width="9.33203125" style="57" customWidth="1"/>
    <col min="12200" max="12200" width="10.83203125" style="57"/>
    <col min="12201" max="12204" width="9.33203125" style="57" customWidth="1"/>
    <col min="12205" max="12205" width="10.83203125" style="57"/>
    <col min="12206" max="12207" width="9.33203125" style="57" customWidth="1"/>
    <col min="12208" max="12208" width="10.83203125" style="57"/>
    <col min="12209" max="12212" width="9.33203125" style="57" customWidth="1"/>
    <col min="12213" max="12213" width="10.83203125" style="57"/>
    <col min="12214" max="12215" width="9.33203125" style="57" customWidth="1"/>
    <col min="12216" max="12216" width="10.83203125" style="57"/>
    <col min="12217" max="12222" width="9.33203125" style="57" customWidth="1"/>
    <col min="12223" max="12226" width="10.83203125" style="57"/>
    <col min="12227" max="12229" width="9.33203125" style="57" customWidth="1"/>
    <col min="12230" max="12230" width="10.83203125" style="57"/>
    <col min="12231" max="12232" width="9.33203125" style="57" customWidth="1"/>
    <col min="12233" max="12235" width="10.83203125" style="57"/>
    <col min="12236" max="12236" width="9.33203125" style="57" customWidth="1"/>
    <col min="12237" max="12237" width="10.83203125" style="57"/>
    <col min="12238" max="12238" width="9.33203125" style="57" customWidth="1"/>
    <col min="12239" max="12239" width="10.83203125" style="57"/>
    <col min="12240" max="12241" width="9.33203125" style="57" customWidth="1"/>
    <col min="12242" max="12243" width="10.83203125" style="57"/>
    <col min="12244" max="12244" width="9.33203125" style="57" customWidth="1"/>
    <col min="12245" max="12245" width="10.83203125" style="57"/>
    <col min="12246" max="12249" width="9.33203125" style="57" customWidth="1"/>
    <col min="12250" max="12251" width="10.83203125" style="57"/>
    <col min="12252" max="12254" width="9.33203125" style="57" customWidth="1"/>
    <col min="12255" max="12256" width="10.83203125" style="57"/>
    <col min="12257" max="12257" width="9.33203125" style="57" customWidth="1"/>
    <col min="12258" max="12259" width="10.83203125" style="57"/>
    <col min="12260" max="12261" width="9.33203125" style="57" customWidth="1"/>
    <col min="12262" max="12266" width="10.83203125" style="57"/>
    <col min="12267" max="12271" width="9.33203125" style="57" customWidth="1"/>
    <col min="12272" max="12274" width="10.83203125" style="57"/>
    <col min="12275" max="12276" width="9.33203125" style="57" customWidth="1"/>
    <col min="12277" max="12278" width="10.83203125" style="57"/>
    <col min="12279" max="12280" width="9.33203125" style="57" customWidth="1"/>
    <col min="12281" max="12282" width="10.83203125" style="57"/>
    <col min="12283" max="12284" width="9.33203125" style="57" customWidth="1"/>
    <col min="12285" max="12286" width="10.83203125" style="57"/>
    <col min="12287" max="12288" width="9.33203125" style="57" customWidth="1"/>
    <col min="12289" max="12290" width="10.83203125" style="57"/>
    <col min="12291" max="12294" width="9.33203125" style="57" customWidth="1"/>
    <col min="12295" max="12298" width="10.83203125" style="57"/>
    <col min="12299" max="12300" width="9.33203125" style="57" customWidth="1"/>
    <col min="12301" max="12304" width="10.83203125" style="57"/>
    <col min="12305" max="12305" width="9.33203125" style="57" customWidth="1"/>
    <col min="12306" max="12306" width="10.83203125" style="57"/>
    <col min="12307" max="12309" width="9.33203125" style="57" customWidth="1"/>
    <col min="12310" max="12310" width="10.83203125" style="57"/>
    <col min="12311" max="12312" width="9.33203125" style="57" customWidth="1"/>
    <col min="12313" max="12315" width="10.83203125" style="57"/>
    <col min="12316" max="12316" width="9.33203125" style="57" customWidth="1"/>
    <col min="12317" max="12317" width="10.83203125" style="57"/>
    <col min="12318" max="12318" width="9.33203125" style="57" customWidth="1"/>
    <col min="12319" max="12319" width="10.83203125" style="57"/>
    <col min="12320" max="12321" width="9.33203125" style="57" customWidth="1"/>
    <col min="12322" max="12323" width="10.83203125" style="57"/>
    <col min="12324" max="12324" width="9.33203125" style="57" customWidth="1"/>
    <col min="12325" max="12325" width="10.83203125" style="57"/>
    <col min="12326" max="12329" width="9.33203125" style="57" customWidth="1"/>
    <col min="12330" max="12331" width="10.83203125" style="57"/>
    <col min="12332" max="12334" width="9.33203125" style="57" customWidth="1"/>
    <col min="12335" max="12336" width="10.83203125" style="57"/>
    <col min="12337" max="12337" width="9.33203125" style="57" customWidth="1"/>
    <col min="12338" max="12339" width="10.83203125" style="57"/>
    <col min="12340" max="12341" width="9.33203125" style="57" customWidth="1"/>
    <col min="12342" max="12346" width="10.83203125" style="57"/>
    <col min="12347" max="12349" width="9.33203125" style="57" customWidth="1"/>
    <col min="12350" max="12350" width="10.83203125" style="57"/>
    <col min="12351" max="12351" width="9.33203125" style="57" customWidth="1"/>
    <col min="12352" max="12352" width="10.83203125" style="57"/>
    <col min="12353" max="12356" width="9.33203125" style="57" customWidth="1"/>
    <col min="12357" max="12357" width="10.83203125" style="57"/>
    <col min="12358" max="12359" width="9.33203125" style="57" customWidth="1"/>
    <col min="12360" max="12360" width="10.83203125" style="57"/>
    <col min="12361" max="12364" width="9.33203125" style="57" customWidth="1"/>
    <col min="12365" max="12365" width="10.83203125" style="57"/>
    <col min="12366" max="12367" width="9.33203125" style="57" customWidth="1"/>
    <col min="12368" max="12368" width="10.83203125" style="57"/>
    <col min="12369" max="12372" width="9.33203125" style="57" customWidth="1"/>
    <col min="12373" max="12373" width="10.83203125" style="57"/>
    <col min="12374" max="12375" width="9.33203125" style="57" customWidth="1"/>
    <col min="12376" max="12376" width="10.83203125" style="57"/>
    <col min="12377" max="12380" width="9.33203125" style="57" customWidth="1"/>
    <col min="12381" max="12381" width="10.83203125" style="57"/>
    <col min="12382" max="12383" width="9.33203125" style="57" customWidth="1"/>
    <col min="12384" max="12384" width="10.83203125" style="57"/>
    <col min="12385" max="12388" width="9.33203125" style="57" customWidth="1"/>
    <col min="12389" max="12389" width="10.83203125" style="57"/>
    <col min="12390" max="12391" width="9.33203125" style="57" customWidth="1"/>
    <col min="12392" max="12392" width="10.83203125" style="57"/>
    <col min="12393" max="12396" width="9.33203125" style="57" customWidth="1"/>
    <col min="12397" max="12397" width="10.83203125" style="57"/>
    <col min="12398" max="12399" width="9.33203125" style="57" customWidth="1"/>
    <col min="12400" max="12400" width="10.83203125" style="57"/>
    <col min="12401" max="12406" width="9.33203125" style="57" customWidth="1"/>
    <col min="12407" max="12410" width="10.83203125" style="57"/>
    <col min="12411" max="12413" width="9.33203125" style="57" customWidth="1"/>
    <col min="12414" max="12414" width="10.83203125" style="57"/>
    <col min="12415" max="12416" width="9.33203125" style="57" customWidth="1"/>
    <col min="12417" max="12419" width="10.83203125" style="57"/>
    <col min="12420" max="12420" width="9.33203125" style="57" customWidth="1"/>
    <col min="12421" max="12421" width="10.83203125" style="57"/>
    <col min="12422" max="12422" width="9.33203125" style="57" customWidth="1"/>
    <col min="12423" max="12423" width="10.83203125" style="57"/>
    <col min="12424" max="12425" width="9.33203125" style="57" customWidth="1"/>
    <col min="12426" max="12427" width="10.83203125" style="57"/>
    <col min="12428" max="12428" width="9.33203125" style="57" customWidth="1"/>
    <col min="12429" max="12429" width="10.83203125" style="57"/>
    <col min="12430" max="12433" width="9.33203125" style="57" customWidth="1"/>
    <col min="12434" max="12435" width="10.83203125" style="57"/>
    <col min="12436" max="12438" width="9.33203125" style="57" customWidth="1"/>
    <col min="12439" max="12440" width="10.83203125" style="57"/>
    <col min="12441" max="12441" width="9.33203125" style="57" customWidth="1"/>
    <col min="12442" max="12443" width="10.83203125" style="57"/>
    <col min="12444" max="12445" width="9.33203125" style="57" customWidth="1"/>
    <col min="12446" max="12450" width="10.83203125" style="57"/>
    <col min="12451" max="12452" width="9.33203125" style="57" customWidth="1"/>
    <col min="12453" max="12453" width="10.83203125" style="57"/>
    <col min="12454" max="12454" width="9.33203125" style="57" customWidth="1"/>
    <col min="12455" max="12455" width="10.83203125" style="57"/>
    <col min="12456" max="12456" width="9.33203125" style="57" customWidth="1"/>
    <col min="12457" max="12458" width="10.83203125" style="57"/>
    <col min="12459" max="12463" width="9.33203125" style="57" customWidth="1"/>
    <col min="12464" max="12466" width="10.83203125" style="57"/>
    <col min="12467" max="12469" width="9.33203125" style="57" customWidth="1"/>
    <col min="12470" max="12471" width="10.83203125" style="57"/>
    <col min="12472" max="12472" width="9.33203125" style="57" customWidth="1"/>
    <col min="12473" max="12474" width="10.83203125" style="57"/>
    <col min="12475" max="12478" width="9.33203125" style="57" customWidth="1"/>
    <col min="12479" max="12482" width="10.83203125" style="57"/>
    <col min="12483" max="12484" width="9.33203125" style="57" customWidth="1"/>
    <col min="12485" max="12488" width="10.83203125" style="57"/>
    <col min="12489" max="12489" width="9.33203125" style="57" customWidth="1"/>
    <col min="12490" max="12490" width="10.83203125" style="57"/>
    <col min="12491" max="12493" width="9.33203125" style="57" customWidth="1"/>
    <col min="12494" max="12494" width="10.83203125" style="57"/>
    <col min="12495" max="12496" width="9.33203125" style="57" customWidth="1"/>
    <col min="12497" max="12499" width="10.83203125" style="57"/>
    <col min="12500" max="12500" width="9.33203125" style="57" customWidth="1"/>
    <col min="12501" max="12501" width="10.83203125" style="57"/>
    <col min="12502" max="12502" width="9.33203125" style="57" customWidth="1"/>
    <col min="12503" max="12503" width="10.83203125" style="57"/>
    <col min="12504" max="12505" width="9.33203125" style="57" customWidth="1"/>
    <col min="12506" max="12507" width="10.83203125" style="57"/>
    <col min="12508" max="12508" width="9.33203125" style="57" customWidth="1"/>
    <col min="12509" max="12509" width="10.83203125" style="57"/>
    <col min="12510" max="12513" width="9.33203125" style="57" customWidth="1"/>
    <col min="12514" max="12515" width="10.83203125" style="57"/>
    <col min="12516" max="12518" width="9.33203125" style="57" customWidth="1"/>
    <col min="12519" max="12520" width="10.83203125" style="57"/>
    <col min="12521" max="12521" width="9.33203125" style="57" customWidth="1"/>
    <col min="12522" max="12523" width="10.83203125" style="57"/>
    <col min="12524" max="12525" width="9.33203125" style="57" customWidth="1"/>
    <col min="12526" max="12530" width="10.83203125" style="57"/>
    <col min="12531" max="12533" width="9.33203125" style="57" customWidth="1"/>
    <col min="12534" max="12534" width="10.83203125" style="57"/>
    <col min="12535" max="12535" width="9.33203125" style="57" customWidth="1"/>
    <col min="12536" max="12536" width="10.83203125" style="57"/>
    <col min="12537" max="12540" width="9.33203125" style="57" customWidth="1"/>
    <col min="12541" max="12541" width="10.83203125" style="57"/>
    <col min="12542" max="12543" width="9.33203125" style="57" customWidth="1"/>
    <col min="12544" max="12544" width="10.83203125" style="57"/>
    <col min="12545" max="12548" width="9.33203125" style="57" customWidth="1"/>
    <col min="12549" max="12549" width="10.83203125" style="57"/>
    <col min="12550" max="12551" width="9.33203125" style="57" customWidth="1"/>
    <col min="12552" max="12552" width="10.83203125" style="57"/>
    <col min="12553" max="12556" width="9.33203125" style="57" customWidth="1"/>
    <col min="12557" max="12557" width="10.83203125" style="57"/>
    <col min="12558" max="12559" width="9.33203125" style="57" customWidth="1"/>
    <col min="12560" max="12560" width="10.83203125" style="57"/>
    <col min="12561" max="12564" width="9.33203125" style="57" customWidth="1"/>
    <col min="12565" max="12565" width="10.83203125" style="57"/>
    <col min="12566" max="12567" width="9.33203125" style="57" customWidth="1"/>
    <col min="12568" max="12568" width="10.83203125" style="57"/>
    <col min="12569" max="12572" width="9.33203125" style="57" customWidth="1"/>
    <col min="12573" max="12573" width="10.83203125" style="57"/>
    <col min="12574" max="12575" width="9.33203125" style="57" customWidth="1"/>
    <col min="12576" max="12576" width="10.83203125" style="57"/>
    <col min="12577" max="12582" width="9.33203125" style="57" customWidth="1"/>
    <col min="12583" max="12586" width="10.83203125" style="57"/>
    <col min="12587" max="12588" width="9.33203125" style="57" customWidth="1"/>
    <col min="12589" max="12592" width="10.83203125" style="57"/>
    <col min="12593" max="12593" width="9.33203125" style="57" customWidth="1"/>
    <col min="12594" max="12594" width="10.83203125" style="57"/>
    <col min="12595" max="12596" width="9.33203125" style="57" customWidth="1"/>
    <col min="12597" max="12597" width="10.83203125" style="57"/>
    <col min="12598" max="12601" width="9.33203125" style="57" customWidth="1"/>
    <col min="12602" max="12603" width="10.83203125" style="57"/>
    <col min="12604" max="12605" width="9.33203125" style="57" customWidth="1"/>
    <col min="12606" max="12606" width="10.83203125" style="57"/>
    <col min="12607" max="12608" width="9.33203125" style="57" customWidth="1"/>
    <col min="12609" max="12611" width="10.83203125" style="57"/>
    <col min="12612" max="12613" width="9.33203125" style="57" customWidth="1"/>
    <col min="12614" max="12614" width="10.83203125" style="57"/>
    <col min="12615" max="12616" width="9.33203125" style="57" customWidth="1"/>
    <col min="12617" max="12619" width="10.83203125" style="57"/>
    <col min="12620" max="12620" width="9.33203125" style="57" customWidth="1"/>
    <col min="12621" max="12621" width="10.83203125" style="57"/>
    <col min="12622" max="12625" width="9.33203125" style="57" customWidth="1"/>
    <col min="12626" max="12627" width="10.83203125" style="57"/>
    <col min="12628" max="12628" width="9.33203125" style="57" customWidth="1"/>
    <col min="12629" max="12629" width="10.83203125" style="57"/>
    <col min="12630" max="12631" width="9.33203125" style="57" customWidth="1"/>
    <col min="12632" max="12635" width="10.83203125" style="57"/>
    <col min="12636" max="12637" width="9.33203125" style="57" customWidth="1"/>
    <col min="12638" max="12642" width="10.83203125" style="57"/>
    <col min="12643" max="12645" width="9.33203125" style="57" customWidth="1"/>
    <col min="12646" max="12646" width="10.83203125" style="57"/>
    <col min="12647" max="12647" width="9.33203125" style="57" customWidth="1"/>
    <col min="12648" max="12648" width="10.83203125" style="57"/>
    <col min="12649" max="12652" width="9.33203125" style="57" customWidth="1"/>
    <col min="12653" max="12653" width="10.83203125" style="57"/>
    <col min="12654" max="12655" width="9.33203125" style="57" customWidth="1"/>
    <col min="12656" max="12656" width="10.83203125" style="57"/>
    <col min="12657" max="12660" width="9.33203125" style="57" customWidth="1"/>
    <col min="12661" max="12661" width="10.83203125" style="57"/>
    <col min="12662" max="12663" width="9.33203125" style="57" customWidth="1"/>
    <col min="12664" max="12664" width="10.83203125" style="57"/>
    <col min="12665" max="12668" width="9.33203125" style="57" customWidth="1"/>
    <col min="12669" max="12669" width="10.83203125" style="57"/>
    <col min="12670" max="12671" width="9.33203125" style="57" customWidth="1"/>
    <col min="12672" max="12672" width="10.83203125" style="57"/>
    <col min="12673" max="12676" width="9.33203125" style="57" customWidth="1"/>
    <col min="12677" max="12677" width="10.83203125" style="57"/>
    <col min="12678" max="12679" width="9.33203125" style="57" customWidth="1"/>
    <col min="12680" max="12680" width="10.83203125" style="57"/>
    <col min="12681" max="12684" width="9.33203125" style="57" customWidth="1"/>
    <col min="12685" max="12685" width="10.83203125" style="57"/>
    <col min="12686" max="12687" width="9.33203125" style="57" customWidth="1"/>
    <col min="12688" max="12688" width="10.83203125" style="57"/>
    <col min="12689" max="12694" width="9.33203125" style="57" customWidth="1"/>
    <col min="12695" max="12698" width="10.83203125" style="57"/>
    <col min="12699" max="12700" width="9.33203125" style="57" customWidth="1"/>
    <col min="12701" max="12702" width="10.83203125" style="57"/>
    <col min="12703" max="12703" width="9.33203125" style="57" customWidth="1"/>
    <col min="12704" max="12704" width="10.83203125" style="57"/>
    <col min="12705" max="12705" width="9.33203125" style="57" customWidth="1"/>
    <col min="12706" max="12707" width="10.83203125" style="57"/>
    <col min="12708" max="12708" width="9.33203125" style="57" customWidth="1"/>
    <col min="12709" max="12709" width="10.83203125" style="57"/>
    <col min="12710" max="12710" width="9.33203125" style="57" customWidth="1"/>
    <col min="12711" max="12711" width="10.83203125" style="57"/>
    <col min="12712" max="12713" width="9.33203125" style="57" customWidth="1"/>
    <col min="12714" max="12715" width="10.83203125" style="57"/>
    <col min="12716" max="12716" width="9.33203125" style="57" customWidth="1"/>
    <col min="12717" max="12717" width="10.83203125" style="57"/>
    <col min="12718" max="12719" width="9.33203125" style="57" customWidth="1"/>
    <col min="12720" max="12723" width="10.83203125" style="57"/>
    <col min="12724" max="12725" width="9.33203125" style="57" customWidth="1"/>
    <col min="12726" max="12730" width="10.83203125" style="57"/>
    <col min="12731" max="12732" width="9.33203125" style="57" customWidth="1"/>
    <col min="12733" max="12734" width="10.83203125" style="57"/>
    <col min="12735" max="12737" width="9.33203125" style="57" customWidth="1"/>
    <col min="12738" max="12739" width="10.83203125" style="57"/>
    <col min="12740" max="12740" width="9.33203125" style="57" customWidth="1"/>
    <col min="12741" max="12744" width="10.83203125" style="57"/>
    <col min="12745" max="12745" width="9.33203125" style="57" customWidth="1"/>
    <col min="12746" max="12747" width="10.83203125" style="57"/>
    <col min="12748" max="12748" width="9.33203125" style="57" customWidth="1"/>
    <col min="12749" max="12749" width="10.83203125" style="57"/>
    <col min="12750" max="12750" width="9.33203125" style="57" customWidth="1"/>
    <col min="12751" max="12752" width="10.83203125" style="57"/>
    <col min="12753" max="12753" width="9.33203125" style="57" customWidth="1"/>
    <col min="12754" max="12755" width="10.83203125" style="57"/>
    <col min="12756" max="12757" width="9.33203125" style="57" customWidth="1"/>
    <col min="12758" max="12760" width="10.83203125" style="57"/>
    <col min="12761" max="12761" width="9.33203125" style="57" customWidth="1"/>
    <col min="12762" max="12762" width="10.83203125" style="57"/>
    <col min="12763" max="12764" width="9.33203125" style="57" customWidth="1"/>
    <col min="12765" max="12765" width="10.83203125" style="57"/>
    <col min="12766" max="12769" width="9.33203125" style="57" customWidth="1"/>
    <col min="12770" max="12771" width="10.83203125" style="57"/>
    <col min="12772" max="12776" width="9.33203125" style="57" customWidth="1"/>
    <col min="12777" max="12779" width="10.83203125" style="57"/>
    <col min="12780" max="12784" width="9.33203125" style="57" customWidth="1"/>
    <col min="12785" max="12787" width="10.83203125" style="57"/>
    <col min="12788" max="12790" width="9.33203125" style="57" customWidth="1"/>
    <col min="12791" max="12792" width="10.83203125" style="57"/>
    <col min="12793" max="12793" width="9.33203125" style="57" customWidth="1"/>
    <col min="12794" max="12795" width="10.83203125" style="57"/>
    <col min="12796" max="12796" width="9.33203125" style="57" customWidth="1"/>
    <col min="12797" max="12797" width="10.83203125" style="57"/>
    <col min="12798" max="12798" width="9.33203125" style="57" customWidth="1"/>
    <col min="12799" max="12799" width="10.83203125" style="57"/>
    <col min="12800" max="12801" width="9.33203125" style="57" customWidth="1"/>
    <col min="12802" max="12803" width="10.83203125" style="57"/>
    <col min="12804" max="12805" width="9.33203125" style="57" customWidth="1"/>
    <col min="12806" max="12808" width="10.83203125" style="57"/>
    <col min="12809" max="12809" width="9.33203125" style="57" customWidth="1"/>
    <col min="12810" max="12810" width="10.83203125" style="57"/>
    <col min="12811" max="12816" width="9.33203125" style="57" customWidth="1"/>
    <col min="12817" max="12819" width="10.83203125" style="57"/>
    <col min="12820" max="12821" width="9.33203125" style="57" customWidth="1"/>
    <col min="12822" max="12822" width="10.83203125" style="57"/>
    <col min="12823" max="12824" width="9.33203125" style="57" customWidth="1"/>
    <col min="12825" max="12827" width="10.83203125" style="57"/>
    <col min="12828" max="12828" width="9.33203125" style="57" customWidth="1"/>
    <col min="12829" max="12829" width="10.83203125" style="57"/>
    <col min="12830" max="12831" width="9.33203125" style="57" customWidth="1"/>
    <col min="12832" max="12832" width="10.83203125" style="57"/>
    <col min="12833" max="12833" width="9.33203125" style="57" customWidth="1"/>
    <col min="12834" max="12835" width="10.83203125" style="57"/>
    <col min="12836" max="12837" width="9.33203125" style="57" customWidth="1"/>
    <col min="12838" max="12840" width="10.83203125" style="57"/>
    <col min="12841" max="12841" width="9.33203125" style="57" customWidth="1"/>
    <col min="12842" max="12843" width="10.83203125" style="57"/>
    <col min="12844" max="12846" width="9.33203125" style="57" customWidth="1"/>
    <col min="12847" max="12847" width="10.83203125" style="57"/>
    <col min="12848" max="12848" width="9.33203125" style="57" customWidth="1"/>
    <col min="12849" max="12851" width="10.83203125" style="57"/>
    <col min="12852" max="12853" width="9.33203125" style="57" customWidth="1"/>
    <col min="12854" max="12856" width="10.83203125" style="57"/>
    <col min="12857" max="12857" width="9.33203125" style="57" customWidth="1"/>
    <col min="12858" max="12858" width="10.83203125" style="57"/>
    <col min="12859" max="12862" width="9.33203125" style="57" customWidth="1"/>
    <col min="12863" max="12863" width="10.83203125" style="57"/>
    <col min="12864" max="12864" width="9.33203125" style="57" customWidth="1"/>
    <col min="12865" max="12867" width="10.83203125" style="57"/>
    <col min="12868" max="12868" width="9.33203125" style="57" customWidth="1"/>
    <col min="12869" max="12869" width="10.83203125" style="57"/>
    <col min="12870" max="12871" width="9.33203125" style="57" customWidth="1"/>
    <col min="12872" max="12872" width="10.83203125" style="57"/>
    <col min="12873" max="12873" width="9.33203125" style="57" customWidth="1"/>
    <col min="12874" max="12875" width="10.83203125" style="57"/>
    <col min="12876" max="12876" width="9.33203125" style="57" customWidth="1"/>
    <col min="12877" max="12878" width="10.83203125" style="57"/>
    <col min="12879" max="12881" width="9.33203125" style="57" customWidth="1"/>
    <col min="12882" max="12883" width="10.83203125" style="57"/>
    <col min="12884" max="12884" width="9.33203125" style="57" customWidth="1"/>
    <col min="12885" max="12886" width="10.83203125" style="57"/>
    <col min="12887" max="12887" width="9.33203125" style="57" customWidth="1"/>
    <col min="12888" max="12888" width="10.83203125" style="57"/>
    <col min="12889" max="12889" width="9.33203125" style="57" customWidth="1"/>
    <col min="12890" max="12891" width="10.83203125" style="57"/>
    <col min="12892" max="12892" width="9.33203125" style="57" customWidth="1"/>
    <col min="12893" max="12893" width="10.83203125" style="57"/>
    <col min="12894" max="12894" width="9.33203125" style="57" customWidth="1"/>
    <col min="12895" max="12895" width="10.83203125" style="57"/>
    <col min="12896" max="12897" width="9.33203125" style="57" customWidth="1"/>
    <col min="12898" max="12899" width="10.83203125" style="57"/>
    <col min="12900" max="12902" width="9.33203125" style="57" customWidth="1"/>
    <col min="12903" max="12903" width="10.83203125" style="57"/>
    <col min="12904" max="12904" width="9.33203125" style="57" customWidth="1"/>
    <col min="12905" max="12907" width="10.83203125" style="57"/>
    <col min="12908" max="12909" width="9.33203125" style="57" customWidth="1"/>
    <col min="12910" max="12912" width="10.83203125" style="57"/>
    <col min="12913" max="12913" width="9.33203125" style="57" customWidth="1"/>
    <col min="12914" max="12914" width="10.83203125" style="57"/>
    <col min="12915" max="12916" width="9.33203125" style="57" customWidth="1"/>
    <col min="12917" max="12918" width="10.83203125" style="57"/>
    <col min="12919" max="12920" width="9.33203125" style="57" customWidth="1"/>
    <col min="12921" max="12923" width="10.83203125" style="57"/>
    <col min="12924" max="12926" width="9.33203125" style="57" customWidth="1"/>
    <col min="12927" max="12927" width="10.83203125" style="57"/>
    <col min="12928" max="12928" width="9.33203125" style="57" customWidth="1"/>
    <col min="12929" max="12931" width="10.83203125" style="57"/>
    <col min="12932" max="12932" width="9.33203125" style="57" customWidth="1"/>
    <col min="12933" max="12933" width="10.83203125" style="57"/>
    <col min="12934" max="12937" width="9.33203125" style="57" customWidth="1"/>
    <col min="12938" max="12939" width="10.83203125" style="57"/>
    <col min="12940" max="12942" width="9.33203125" style="57" customWidth="1"/>
    <col min="12943" max="12943" width="10.83203125" style="57"/>
    <col min="12944" max="12944" width="9.33203125" style="57" customWidth="1"/>
    <col min="12945" max="12947" width="10.83203125" style="57"/>
    <col min="12948" max="12948" width="9.33203125" style="57" customWidth="1"/>
    <col min="12949" max="12949" width="10.83203125" style="57"/>
    <col min="12950" max="12950" width="9.33203125" style="57" customWidth="1"/>
    <col min="12951" max="12951" width="10.83203125" style="57"/>
    <col min="12952" max="12953" width="9.33203125" style="57" customWidth="1"/>
    <col min="12954" max="12955" width="10.83203125" style="57"/>
    <col min="12956" max="12957" width="9.33203125" style="57" customWidth="1"/>
    <col min="12958" max="12959" width="10.83203125" style="57"/>
    <col min="12960" max="12962" width="9.33203125" style="57" customWidth="1"/>
    <col min="12963" max="12963" width="10.83203125" style="57"/>
    <col min="12964" max="12966" width="9.33203125" style="57" customWidth="1"/>
    <col min="12967" max="12968" width="10.83203125" style="57"/>
    <col min="12969" max="12969" width="9.33203125" style="57" customWidth="1"/>
    <col min="12970" max="12971" width="10.83203125" style="57"/>
    <col min="12972" max="12972" width="9.33203125" style="57" customWidth="1"/>
    <col min="12973" max="12973" width="10.83203125" style="57"/>
    <col min="12974" max="12977" width="9.33203125" style="57" customWidth="1"/>
    <col min="12978" max="12979" width="10.83203125" style="57"/>
    <col min="12980" max="12980" width="9.33203125" style="57" customWidth="1"/>
    <col min="12981" max="12983" width="10.83203125" style="57"/>
    <col min="12984" max="12985" width="9.33203125" style="57" customWidth="1"/>
    <col min="12986" max="12987" width="10.83203125" style="57"/>
    <col min="12988" max="12990" width="9.33203125" style="57" customWidth="1"/>
    <col min="12991" max="12994" width="10.83203125" style="57"/>
    <col min="12995" max="12996" width="9.33203125" style="57" customWidth="1"/>
    <col min="12997" max="13000" width="10.83203125" style="57"/>
    <col min="13001" max="13001" width="9.33203125" style="57" customWidth="1"/>
    <col min="13002" max="13002" width="10.83203125" style="57"/>
    <col min="13003" max="13004" width="9.33203125" style="57" customWidth="1"/>
    <col min="13005" max="13006" width="10.83203125" style="57"/>
    <col min="13007" max="13007" width="9.33203125" style="57" customWidth="1"/>
    <col min="13008" max="13008" width="10.83203125" style="57"/>
    <col min="13009" max="13009" width="9.33203125" style="57" customWidth="1"/>
    <col min="13010" max="13011" width="10.83203125" style="57"/>
    <col min="13012" max="13012" width="9.33203125" style="57" customWidth="1"/>
    <col min="13013" max="13013" width="10.83203125" style="57"/>
    <col min="13014" max="13014" width="9.33203125" style="57" customWidth="1"/>
    <col min="13015" max="13015" width="10.83203125" style="57"/>
    <col min="13016" max="13017" width="9.33203125" style="57" customWidth="1"/>
    <col min="13018" max="13019" width="10.83203125" style="57"/>
    <col min="13020" max="13020" width="9.33203125" style="57" customWidth="1"/>
    <col min="13021" max="13021" width="10.83203125" style="57"/>
    <col min="13022" max="13023" width="9.33203125" style="57" customWidth="1"/>
    <col min="13024" max="13027" width="10.83203125" style="57"/>
    <col min="13028" max="13029" width="9.33203125" style="57" customWidth="1"/>
    <col min="13030" max="13034" width="10.83203125" style="57"/>
    <col min="13035" max="13037" width="9.33203125" style="57" customWidth="1"/>
    <col min="13038" max="13038" width="10.83203125" style="57"/>
    <col min="13039" max="13039" width="9.33203125" style="57" customWidth="1"/>
    <col min="13040" max="13040" width="10.83203125" style="57"/>
    <col min="13041" max="13044" width="9.33203125" style="57" customWidth="1"/>
    <col min="13045" max="13045" width="10.83203125" style="57"/>
    <col min="13046" max="13047" width="9.33203125" style="57" customWidth="1"/>
    <col min="13048" max="13048" width="10.83203125" style="57"/>
    <col min="13049" max="13052" width="9.33203125" style="57" customWidth="1"/>
    <col min="13053" max="13053" width="10.83203125" style="57"/>
    <col min="13054" max="13055" width="9.33203125" style="57" customWidth="1"/>
    <col min="13056" max="13056" width="10.83203125" style="57"/>
    <col min="13057" max="13060" width="9.33203125" style="57" customWidth="1"/>
    <col min="13061" max="13061" width="10.83203125" style="57"/>
    <col min="13062" max="13063" width="9.33203125" style="57" customWidth="1"/>
    <col min="13064" max="13064" width="10.83203125" style="57"/>
    <col min="13065" max="13068" width="9.33203125" style="57" customWidth="1"/>
    <col min="13069" max="13069" width="10.83203125" style="57"/>
    <col min="13070" max="13071" width="9.33203125" style="57" customWidth="1"/>
    <col min="13072" max="13072" width="10.83203125" style="57"/>
    <col min="13073" max="13076" width="9.33203125" style="57" customWidth="1"/>
    <col min="13077" max="13077" width="10.83203125" style="57"/>
    <col min="13078" max="13079" width="9.33203125" style="57" customWidth="1"/>
    <col min="13080" max="13080" width="10.83203125" style="57"/>
    <col min="13081" max="13086" width="9.33203125" style="57" customWidth="1"/>
    <col min="13087" max="13090" width="10.83203125" style="57"/>
    <col min="13091" max="13092" width="9.33203125" style="57" customWidth="1"/>
    <col min="13093" max="13093" width="10.83203125" style="57"/>
    <col min="13094" max="13095" width="9.33203125" style="57" customWidth="1"/>
    <col min="13096" max="13096" width="10.83203125" style="57"/>
    <col min="13097" max="13097" width="9.33203125" style="57" customWidth="1"/>
    <col min="13098" max="13099" width="10.83203125" style="57"/>
    <col min="13100" max="13101" width="9.33203125" style="57" customWidth="1"/>
    <col min="13102" max="13104" width="10.83203125" style="57"/>
    <col min="13105" max="13105" width="9.33203125" style="57" customWidth="1"/>
    <col min="13106" max="13107" width="10.83203125" style="57"/>
    <col min="13108" max="13110" width="9.33203125" style="57" customWidth="1"/>
    <col min="13111" max="13111" width="10.83203125" style="57"/>
    <col min="13112" max="13112" width="9.33203125" style="57" customWidth="1"/>
    <col min="13113" max="13115" width="10.83203125" style="57"/>
    <col min="13116" max="13116" width="9.33203125" style="57" customWidth="1"/>
    <col min="13117" max="13117" width="10.83203125" style="57"/>
    <col min="13118" max="13118" width="9.33203125" style="57" customWidth="1"/>
    <col min="13119" max="13119" width="10.83203125" style="57"/>
    <col min="13120" max="13121" width="9.33203125" style="57" customWidth="1"/>
    <col min="13122" max="13123" width="10.83203125" style="57"/>
    <col min="13124" max="13124" width="9.33203125" style="57" customWidth="1"/>
    <col min="13125" max="13127" width="10.83203125" style="57"/>
    <col min="13128" max="13129" width="9.33203125" style="57" customWidth="1"/>
    <col min="13130" max="13131" width="10.83203125" style="57"/>
    <col min="13132" max="13132" width="9.33203125" style="57" customWidth="1"/>
    <col min="13133" max="13133" width="10.83203125" style="57"/>
    <col min="13134" max="13134" width="9.33203125" style="57" customWidth="1"/>
    <col min="13135" max="13135" width="10.83203125" style="57"/>
    <col min="13136" max="13137" width="9.33203125" style="57" customWidth="1"/>
    <col min="13138" max="13139" width="10.83203125" style="57"/>
    <col min="13140" max="13141" width="9.33203125" style="57" customWidth="1"/>
    <col min="13142" max="13142" width="10.83203125" style="57"/>
    <col min="13143" max="13144" width="9.33203125" style="57" customWidth="1"/>
    <col min="13145" max="13147" width="10.83203125" style="57"/>
    <col min="13148" max="13149" width="9.33203125" style="57" customWidth="1"/>
    <col min="13150" max="13154" width="10.83203125" style="57"/>
    <col min="13155" max="13160" width="9.33203125" style="57" customWidth="1"/>
    <col min="13161" max="13162" width="10.83203125" style="57"/>
    <col min="13163" max="13166" width="9.33203125" style="57" customWidth="1"/>
    <col min="13167" max="13170" width="10.83203125" style="57"/>
    <col min="13171" max="13172" width="9.33203125" style="57" customWidth="1"/>
    <col min="13173" max="13176" width="10.83203125" style="57"/>
    <col min="13177" max="13177" width="9.33203125" style="57" customWidth="1"/>
    <col min="13178" max="13178" width="10.83203125" style="57"/>
    <col min="13179" max="13180" width="9.33203125" style="57" customWidth="1"/>
    <col min="13181" max="13181" width="10.83203125" style="57"/>
    <col min="13182" max="13183" width="9.33203125" style="57" customWidth="1"/>
    <col min="13184" max="13184" width="10.83203125" style="57"/>
    <col min="13185" max="13185" width="9.33203125" style="57" customWidth="1"/>
    <col min="13186" max="13187" width="10.83203125" style="57"/>
    <col min="13188" max="13189" width="9.33203125" style="57" customWidth="1"/>
    <col min="13190" max="13192" width="10.83203125" style="57"/>
    <col min="13193" max="13193" width="9.33203125" style="57" customWidth="1"/>
    <col min="13194" max="13195" width="10.83203125" style="57"/>
    <col min="13196" max="13198" width="9.33203125" style="57" customWidth="1"/>
    <col min="13199" max="13199" width="10.83203125" style="57"/>
    <col min="13200" max="13200" width="9.33203125" style="57" customWidth="1"/>
    <col min="13201" max="13203" width="10.83203125" style="57"/>
    <col min="13204" max="13204" width="9.33203125" style="57" customWidth="1"/>
    <col min="13205" max="13205" width="10.83203125" style="57"/>
    <col min="13206" max="13206" width="9.33203125" style="57" customWidth="1"/>
    <col min="13207" max="13207" width="10.83203125" style="57"/>
    <col min="13208" max="13209" width="9.33203125" style="57" customWidth="1"/>
    <col min="13210" max="13211" width="10.83203125" style="57"/>
    <col min="13212" max="13212" width="9.33203125" style="57" customWidth="1"/>
    <col min="13213" max="13215" width="10.83203125" style="57"/>
    <col min="13216" max="13217" width="9.33203125" style="57" customWidth="1"/>
    <col min="13218" max="13219" width="10.83203125" style="57"/>
    <col min="13220" max="13220" width="9.33203125" style="57" customWidth="1"/>
    <col min="13221" max="13221" width="10.83203125" style="57"/>
    <col min="13222" max="13222" width="9.33203125" style="57" customWidth="1"/>
    <col min="13223" max="13223" width="10.83203125" style="57"/>
    <col min="13224" max="13225" width="9.33203125" style="57" customWidth="1"/>
    <col min="13226" max="13227" width="10.83203125" style="57"/>
    <col min="13228" max="13229" width="9.33203125" style="57" customWidth="1"/>
    <col min="13230" max="13230" width="10.83203125" style="57"/>
    <col min="13231" max="13232" width="9.33203125" style="57" customWidth="1"/>
    <col min="13233" max="13235" width="10.83203125" style="57"/>
    <col min="13236" max="13237" width="9.33203125" style="57" customWidth="1"/>
    <col min="13238" max="13242" width="10.83203125" style="57"/>
    <col min="13243" max="13245" width="9.33203125" style="57" customWidth="1"/>
    <col min="13246" max="13246" width="10.83203125" style="57"/>
    <col min="13247" max="13247" width="9.33203125" style="57" customWidth="1"/>
    <col min="13248" max="13248" width="10.83203125" style="57"/>
    <col min="13249" max="13252" width="9.33203125" style="57" customWidth="1"/>
    <col min="13253" max="13253" width="10.83203125" style="57"/>
    <col min="13254" max="13255" width="9.33203125" style="57" customWidth="1"/>
    <col min="13256" max="13256" width="10.83203125" style="57"/>
    <col min="13257" max="13260" width="9.33203125" style="57" customWidth="1"/>
    <col min="13261" max="13261" width="10.83203125" style="57"/>
    <col min="13262" max="13263" width="9.33203125" style="57" customWidth="1"/>
    <col min="13264" max="13264" width="10.83203125" style="57"/>
    <col min="13265" max="13268" width="9.33203125" style="57" customWidth="1"/>
    <col min="13269" max="13269" width="10.83203125" style="57"/>
    <col min="13270" max="13271" width="9.33203125" style="57" customWidth="1"/>
    <col min="13272" max="13272" width="10.83203125" style="57"/>
    <col min="13273" max="13276" width="9.33203125" style="57" customWidth="1"/>
    <col min="13277" max="13277" width="10.83203125" style="57"/>
    <col min="13278" max="13279" width="9.33203125" style="57" customWidth="1"/>
    <col min="13280" max="13280" width="10.83203125" style="57"/>
    <col min="13281" max="13286" width="9.33203125" style="57" customWidth="1"/>
    <col min="13287" max="13290" width="10.83203125" style="57"/>
    <col min="13291" max="13292" width="9.33203125" style="57" customWidth="1"/>
    <col min="13293" max="13296" width="10.83203125" style="57"/>
    <col min="13297" max="13297" width="9.33203125" style="57" customWidth="1"/>
    <col min="13298" max="13298" width="10.83203125" style="57"/>
    <col min="13299" max="13302" width="9.33203125" style="57" customWidth="1"/>
    <col min="13303" max="13303" width="10.83203125" style="57"/>
    <col min="13304" max="13305" width="9.33203125" style="57" customWidth="1"/>
    <col min="13306" max="13307" width="10.83203125" style="57"/>
    <col min="13308" max="13308" width="9.33203125" style="57" customWidth="1"/>
    <col min="13309" max="13309" width="10.83203125" style="57"/>
    <col min="13310" max="13311" width="9.33203125" style="57" customWidth="1"/>
    <col min="13312" max="13312" width="10.83203125" style="57"/>
    <col min="13313" max="13313" width="9.33203125" style="57" customWidth="1"/>
    <col min="13314" max="13315" width="10.83203125" style="57"/>
    <col min="13316" max="13316" width="9.33203125" style="57" customWidth="1"/>
    <col min="13317" max="13318" width="10.83203125" style="57"/>
    <col min="13319" max="13321" width="9.33203125" style="57" customWidth="1"/>
    <col min="13322" max="13323" width="10.83203125" style="57"/>
    <col min="13324" max="13326" width="9.33203125" style="57" customWidth="1"/>
    <col min="13327" max="13327" width="10.83203125" style="57"/>
    <col min="13328" max="13328" width="9.33203125" style="57" customWidth="1"/>
    <col min="13329" max="13331" width="10.83203125" style="57"/>
    <col min="13332" max="13333" width="9.33203125" style="57" customWidth="1"/>
    <col min="13334" max="13338" width="10.83203125" style="57"/>
    <col min="13339" max="13341" width="9.33203125" style="57" customWidth="1"/>
    <col min="13342" max="13342" width="10.83203125" style="57"/>
    <col min="13343" max="13343" width="9.33203125" style="57" customWidth="1"/>
    <col min="13344" max="13344" width="10.83203125" style="57"/>
    <col min="13345" max="13348" width="9.33203125" style="57" customWidth="1"/>
    <col min="13349" max="13349" width="10.83203125" style="57"/>
    <col min="13350" max="13351" width="9.33203125" style="57" customWidth="1"/>
    <col min="13352" max="13352" width="10.83203125" style="57"/>
    <col min="13353" max="13356" width="9.33203125" style="57" customWidth="1"/>
    <col min="13357" max="13357" width="10.83203125" style="57"/>
    <col min="13358" max="13359" width="9.33203125" style="57" customWidth="1"/>
    <col min="13360" max="13360" width="10.83203125" style="57"/>
    <col min="13361" max="13364" width="9.33203125" style="57" customWidth="1"/>
    <col min="13365" max="13365" width="10.83203125" style="57"/>
    <col min="13366" max="13367" width="9.33203125" style="57" customWidth="1"/>
    <col min="13368" max="13368" width="10.83203125" style="57"/>
    <col min="13369" max="13374" width="9.33203125" style="57" customWidth="1"/>
    <col min="13375" max="13378" width="10.83203125" style="57"/>
    <col min="13379" max="13380" width="9.33203125" style="57" customWidth="1"/>
    <col min="13381" max="13384" width="10.83203125" style="57"/>
    <col min="13385" max="13385" width="9.33203125" style="57" customWidth="1"/>
    <col min="13386" max="13386" width="10.83203125" style="57"/>
    <col min="13387" max="13388" width="9.33203125" style="57" customWidth="1"/>
    <col min="13389" max="13389" width="10.83203125" style="57"/>
    <col min="13390" max="13393" width="9.33203125" style="57" customWidth="1"/>
    <col min="13394" max="13395" width="10.83203125" style="57"/>
    <col min="13396" max="13397" width="9.33203125" style="57" customWidth="1"/>
    <col min="13398" max="13398" width="10.83203125" style="57"/>
    <col min="13399" max="13400" width="9.33203125" style="57" customWidth="1"/>
    <col min="13401" max="13403" width="10.83203125" style="57"/>
    <col min="13404" max="13405" width="9.33203125" style="57" customWidth="1"/>
    <col min="13406" max="13406" width="10.83203125" style="57"/>
    <col min="13407" max="13408" width="9.33203125" style="57" customWidth="1"/>
    <col min="13409" max="13411" width="10.83203125" style="57"/>
    <col min="13412" max="13412" width="9.33203125" style="57" customWidth="1"/>
    <col min="13413" max="13413" width="10.83203125" style="57"/>
    <col min="13414" max="13417" width="9.33203125" style="57" customWidth="1"/>
    <col min="13418" max="13419" width="10.83203125" style="57"/>
    <col min="13420" max="13420" width="9.33203125" style="57" customWidth="1"/>
    <col min="13421" max="13421" width="10.83203125" style="57"/>
    <col min="13422" max="13423" width="9.33203125" style="57" customWidth="1"/>
    <col min="13424" max="13427" width="10.83203125" style="57"/>
    <col min="13428" max="13429" width="9.33203125" style="57" customWidth="1"/>
    <col min="13430" max="13434" width="10.83203125" style="57"/>
    <col min="13435" max="13437" width="9.33203125" style="57" customWidth="1"/>
    <col min="13438" max="13438" width="10.83203125" style="57"/>
    <col min="13439" max="13439" width="9.33203125" style="57" customWidth="1"/>
    <col min="13440" max="13440" width="10.83203125" style="57"/>
    <col min="13441" max="13444" width="9.33203125" style="57" customWidth="1"/>
    <col min="13445" max="13445" width="10.83203125" style="57"/>
    <col min="13446" max="13447" width="9.33203125" style="57" customWidth="1"/>
    <col min="13448" max="13448" width="10.83203125" style="57"/>
    <col min="13449" max="13452" width="9.33203125" style="57" customWidth="1"/>
    <col min="13453" max="13453" width="10.83203125" style="57"/>
    <col min="13454" max="13455" width="9.33203125" style="57" customWidth="1"/>
    <col min="13456" max="13456" width="10.83203125" style="57"/>
    <col min="13457" max="13462" width="9.33203125" style="57" customWidth="1"/>
    <col min="13463" max="13466" width="10.83203125" style="57"/>
    <col min="13467" max="13468" width="9.33203125" style="57" customWidth="1"/>
    <col min="13469" max="13472" width="10.83203125" style="57"/>
    <col min="13473" max="13473" width="9.33203125" style="57" customWidth="1"/>
    <col min="13474" max="13474" width="10.83203125" style="57"/>
    <col min="13475" max="13478" width="9.33203125" style="57" customWidth="1"/>
    <col min="13479" max="13479" width="10.83203125" style="57"/>
    <col min="13480" max="13481" width="9.33203125" style="57" customWidth="1"/>
    <col min="13482" max="13483" width="10.83203125" style="57"/>
    <col min="13484" max="13484" width="9.33203125" style="57" customWidth="1"/>
    <col min="13485" max="13485" width="10.83203125" style="57"/>
    <col min="13486" max="13487" width="9.33203125" style="57" customWidth="1"/>
    <col min="13488" max="13488" width="10.83203125" style="57"/>
    <col min="13489" max="13489" width="9.33203125" style="57" customWidth="1"/>
    <col min="13490" max="13491" width="10.83203125" style="57"/>
    <col min="13492" max="13492" width="9.33203125" style="57" customWidth="1"/>
    <col min="13493" max="13494" width="10.83203125" style="57"/>
    <col min="13495" max="13497" width="9.33203125" style="57" customWidth="1"/>
    <col min="13498" max="13499" width="10.83203125" style="57"/>
    <col min="13500" max="13502" width="9.33203125" style="57" customWidth="1"/>
    <col min="13503" max="13503" width="10.83203125" style="57"/>
    <col min="13504" max="13504" width="9.33203125" style="57" customWidth="1"/>
    <col min="13505" max="13507" width="10.83203125" style="57"/>
    <col min="13508" max="13509" width="9.33203125" style="57" customWidth="1"/>
    <col min="13510" max="13514" width="10.83203125" style="57"/>
    <col min="13515" max="13517" width="9.33203125" style="57" customWidth="1"/>
    <col min="13518" max="13518" width="10.83203125" style="57"/>
    <col min="13519" max="13519" width="9.33203125" style="57" customWidth="1"/>
    <col min="13520" max="13520" width="10.83203125" style="57"/>
    <col min="13521" max="13524" width="9.33203125" style="57" customWidth="1"/>
    <col min="13525" max="13525" width="10.83203125" style="57"/>
    <col min="13526" max="13527" width="9.33203125" style="57" customWidth="1"/>
    <col min="13528" max="13528" width="10.83203125" style="57"/>
    <col min="13529" max="13532" width="9.33203125" style="57" customWidth="1"/>
    <col min="13533" max="13533" width="10.83203125" style="57"/>
    <col min="13534" max="13535" width="9.33203125" style="57" customWidth="1"/>
    <col min="13536" max="13536" width="10.83203125" style="57"/>
    <col min="13537" max="13542" width="9.33203125" style="57" customWidth="1"/>
    <col min="13543" max="13546" width="10.83203125" style="57"/>
    <col min="13547" max="13548" width="9.33203125" style="57" customWidth="1"/>
    <col min="13549" max="13550" width="10.83203125" style="57"/>
    <col min="13551" max="13551" width="9.33203125" style="57" customWidth="1"/>
    <col min="13552" max="13552" width="10.83203125" style="57"/>
    <col min="13553" max="13553" width="9.33203125" style="57" customWidth="1"/>
    <col min="13554" max="13555" width="10.83203125" style="57"/>
    <col min="13556" max="13556" width="9.33203125" style="57" customWidth="1"/>
    <col min="13557" max="13557" width="10.83203125" style="57"/>
    <col min="13558" max="13558" width="9.33203125" style="57" customWidth="1"/>
    <col min="13559" max="13559" width="10.83203125" style="57"/>
    <col min="13560" max="13561" width="9.33203125" style="57" customWidth="1"/>
    <col min="13562" max="13563" width="10.83203125" style="57"/>
    <col min="13564" max="13564" width="9.33203125" style="57" customWidth="1"/>
    <col min="13565" max="13565" width="10.83203125" style="57"/>
    <col min="13566" max="13567" width="9.33203125" style="57" customWidth="1"/>
    <col min="13568" max="13571" width="10.83203125" style="57"/>
    <col min="13572" max="13573" width="9.33203125" style="57" customWidth="1"/>
    <col min="13574" max="13578" width="10.83203125" style="57"/>
    <col min="13579" max="13580" width="9.33203125" style="57" customWidth="1"/>
    <col min="13581" max="13582" width="10.83203125" style="57"/>
    <col min="13583" max="13585" width="9.33203125" style="57" customWidth="1"/>
    <col min="13586" max="13587" width="10.83203125" style="57"/>
    <col min="13588" max="13588" width="9.33203125" style="57" customWidth="1"/>
    <col min="13589" max="13592" width="10.83203125" style="57"/>
    <col min="13593" max="13593" width="9.33203125" style="57" customWidth="1"/>
    <col min="13594" max="13595" width="10.83203125" style="57"/>
    <col min="13596" max="13596" width="9.33203125" style="57" customWidth="1"/>
    <col min="13597" max="13597" width="10.83203125" style="57"/>
    <col min="13598" max="13598" width="9.33203125" style="57" customWidth="1"/>
    <col min="13599" max="13600" width="10.83203125" style="57"/>
    <col min="13601" max="13601" width="9.33203125" style="57" customWidth="1"/>
    <col min="13602" max="13603" width="10.83203125" style="57"/>
    <col min="13604" max="13605" width="9.33203125" style="57" customWidth="1"/>
    <col min="13606" max="13608" width="10.83203125" style="57"/>
    <col min="13609" max="13609" width="9.33203125" style="57" customWidth="1"/>
    <col min="13610" max="13610" width="10.83203125" style="57"/>
    <col min="13611" max="13612" width="9.33203125" style="57" customWidth="1"/>
    <col min="13613" max="13613" width="10.83203125" style="57"/>
    <col min="13614" max="13617" width="9.33203125" style="57" customWidth="1"/>
    <col min="13618" max="13619" width="10.83203125" style="57"/>
    <col min="13620" max="13624" width="9.33203125" style="57" customWidth="1"/>
    <col min="13625" max="13627" width="10.83203125" style="57"/>
    <col min="13628" max="13632" width="9.33203125" style="57" customWidth="1"/>
    <col min="13633" max="13635" width="10.83203125" style="57"/>
    <col min="13636" max="13638" width="9.33203125" style="57" customWidth="1"/>
    <col min="13639" max="13640" width="10.83203125" style="57"/>
    <col min="13641" max="13641" width="9.33203125" style="57" customWidth="1"/>
    <col min="13642" max="13643" width="10.83203125" style="57"/>
    <col min="13644" max="13644" width="9.33203125" style="57" customWidth="1"/>
    <col min="13645" max="13645" width="10.83203125" style="57"/>
    <col min="13646" max="13646" width="9.33203125" style="57" customWidth="1"/>
    <col min="13647" max="13647" width="10.83203125" style="57"/>
    <col min="13648" max="13649" width="9.33203125" style="57" customWidth="1"/>
    <col min="13650" max="13651" width="10.83203125" style="57"/>
    <col min="13652" max="13653" width="9.33203125" style="57" customWidth="1"/>
    <col min="13654" max="13656" width="10.83203125" style="57"/>
    <col min="13657" max="13657" width="9.33203125" style="57" customWidth="1"/>
    <col min="13658" max="13658" width="10.83203125" style="57"/>
    <col min="13659" max="13664" width="9.33203125" style="57" customWidth="1"/>
    <col min="13665" max="13667" width="10.83203125" style="57"/>
    <col min="13668" max="13669" width="9.33203125" style="57" customWidth="1"/>
    <col min="13670" max="13670" width="10.83203125" style="57"/>
    <col min="13671" max="13672" width="9.33203125" style="57" customWidth="1"/>
    <col min="13673" max="13675" width="10.83203125" style="57"/>
    <col min="13676" max="13676" width="9.33203125" style="57" customWidth="1"/>
    <col min="13677" max="13677" width="10.83203125" style="57"/>
    <col min="13678" max="13679" width="9.33203125" style="57" customWidth="1"/>
    <col min="13680" max="13680" width="10.83203125" style="57"/>
    <col min="13681" max="13681" width="9.33203125" style="57" customWidth="1"/>
    <col min="13682" max="13683" width="10.83203125" style="57"/>
    <col min="13684" max="13685" width="9.33203125" style="57" customWidth="1"/>
    <col min="13686" max="13688" width="10.83203125" style="57"/>
    <col min="13689" max="13689" width="9.33203125" style="57" customWidth="1"/>
    <col min="13690" max="13691" width="10.83203125" style="57"/>
    <col min="13692" max="13694" width="9.33203125" style="57" customWidth="1"/>
    <col min="13695" max="13695" width="10.83203125" style="57"/>
    <col min="13696" max="13696" width="9.33203125" style="57" customWidth="1"/>
    <col min="13697" max="13699" width="10.83203125" style="57"/>
    <col min="13700" max="13701" width="9.33203125" style="57" customWidth="1"/>
    <col min="13702" max="13704" width="10.83203125" style="57"/>
    <col min="13705" max="13705" width="9.33203125" style="57" customWidth="1"/>
    <col min="13706" max="13706" width="10.83203125" style="57"/>
    <col min="13707" max="13712" width="9.33203125" style="57" customWidth="1"/>
    <col min="13713" max="13713" width="10.83203125" style="57"/>
    <col min="13714" max="13714" width="9.33203125" style="57" customWidth="1"/>
    <col min="13715" max="13715" width="10.83203125" style="57"/>
    <col min="13716" max="13716" width="9.33203125" style="57" customWidth="1"/>
    <col min="13717" max="13717" width="10.83203125" style="57"/>
    <col min="13718" max="13721" width="9.33203125" style="57" customWidth="1"/>
    <col min="13722" max="13723" width="10.83203125" style="57"/>
    <col min="13724" max="13728" width="9.33203125" style="57" customWidth="1"/>
    <col min="13729" max="13731" width="10.83203125" style="57"/>
    <col min="13732" max="13732" width="9.33203125" style="57" customWidth="1"/>
    <col min="13733" max="13733" width="10.83203125" style="57"/>
    <col min="13734" max="13734" width="9.33203125" style="57" customWidth="1"/>
    <col min="13735" max="13735" width="10.83203125" style="57"/>
    <col min="13736" max="13737" width="9.33203125" style="57" customWidth="1"/>
    <col min="13738" max="13739" width="10.83203125" style="57"/>
    <col min="13740" max="13741" width="9.33203125" style="57" customWidth="1"/>
    <col min="13742" max="13742" width="10.83203125" style="57"/>
    <col min="13743" max="13744" width="9.33203125" style="57" customWidth="1"/>
    <col min="13745" max="13747" width="10.83203125" style="57"/>
    <col min="13748" max="13748" width="9.33203125" style="57" customWidth="1"/>
    <col min="13749" max="13749" width="10.83203125" style="57"/>
    <col min="13750" max="13751" width="9.33203125" style="57" customWidth="1"/>
    <col min="13752" max="13752" width="10.83203125" style="57"/>
    <col min="13753" max="13754" width="9.33203125" style="57" customWidth="1"/>
    <col min="13755" max="13755" width="10.83203125" style="57"/>
    <col min="13756" max="13757" width="9.33203125" style="57" customWidth="1"/>
    <col min="13758" max="13760" width="10.83203125" style="57"/>
    <col min="13761" max="13761" width="9.33203125" style="57" customWidth="1"/>
    <col min="13762" max="13763" width="10.83203125" style="57"/>
    <col min="13764" max="13765" width="9.33203125" style="57" customWidth="1"/>
    <col min="13766" max="13767" width="10.83203125" style="57"/>
    <col min="13768" max="13769" width="9.33203125" style="57" customWidth="1"/>
    <col min="13770" max="13771" width="10.83203125" style="57"/>
    <col min="13772" max="13772" width="9.33203125" style="57" customWidth="1"/>
    <col min="13773" max="13776" width="10.83203125" style="57"/>
    <col min="13777" max="13777" width="9.33203125" style="57" customWidth="1"/>
    <col min="13778" max="13779" width="10.83203125" style="57"/>
    <col min="13780" max="13781" width="9.33203125" style="57" customWidth="1"/>
    <col min="13782" max="13784" width="10.83203125" style="57"/>
    <col min="13785" max="13785" width="9.33203125" style="57" customWidth="1"/>
    <col min="13786" max="13786" width="10.83203125" style="57"/>
    <col min="13787" max="13792" width="9.33203125" style="57" customWidth="1"/>
    <col min="13793" max="13795" width="10.83203125" style="57"/>
    <col min="13796" max="13800" width="9.33203125" style="57" customWidth="1"/>
    <col min="13801" max="13803" width="10.83203125" style="57"/>
    <col min="13804" max="13806" width="9.33203125" style="57" customWidth="1"/>
    <col min="13807" max="13807" width="10.83203125" style="57"/>
    <col min="13808" max="13809" width="9.33203125" style="57" customWidth="1"/>
    <col min="13810" max="13811" width="10.83203125" style="57"/>
    <col min="13812" max="13813" width="9.33203125" style="57" customWidth="1"/>
    <col min="13814" max="13816" width="10.83203125" style="57"/>
    <col min="13817" max="13817" width="9.33203125" style="57" customWidth="1"/>
    <col min="13818" max="13818" width="10.83203125" style="57"/>
    <col min="13819" max="13824" width="9.33203125" style="57" customWidth="1"/>
    <col min="13825" max="13825" width="10.83203125" style="57"/>
    <col min="13826" max="13826" width="9.33203125" style="57" customWidth="1"/>
    <col min="13827" max="13827" width="10.83203125" style="57"/>
    <col min="13828" max="13828" width="9.33203125" style="57" customWidth="1"/>
    <col min="13829" max="13829" width="10.83203125" style="57"/>
    <col min="13830" max="13830" width="9.33203125" style="57" customWidth="1"/>
    <col min="13831" max="13832" width="10.83203125" style="57"/>
    <col min="13833" max="13834" width="9.33203125" style="57" customWidth="1"/>
    <col min="13835" max="13835" width="10.83203125" style="57"/>
    <col min="13836" max="13840" width="9.33203125" style="57" customWidth="1"/>
    <col min="13841" max="13841" width="10.83203125" style="57"/>
    <col min="13842" max="13842" width="9.33203125" style="57" customWidth="1"/>
    <col min="13843" max="13843" width="10.83203125" style="57"/>
    <col min="13844" max="13844" width="9.33203125" style="57" customWidth="1"/>
    <col min="13845" max="13845" width="10.83203125" style="57"/>
    <col min="13846" max="13849" width="9.33203125" style="57" customWidth="1"/>
    <col min="13850" max="13851" width="10.83203125" style="57"/>
    <col min="13852" max="13856" width="9.33203125" style="57" customWidth="1"/>
    <col min="13857" max="13859" width="10.83203125" style="57"/>
    <col min="13860" max="13860" width="9.33203125" style="57" customWidth="1"/>
    <col min="13861" max="13861" width="10.83203125" style="57"/>
    <col min="13862" max="13862" width="9.33203125" style="57" customWidth="1"/>
    <col min="13863" max="13863" width="10.83203125" style="57"/>
    <col min="13864" max="13865" width="9.33203125" style="57" customWidth="1"/>
    <col min="13866" max="13867" width="10.83203125" style="57"/>
    <col min="13868" max="13869" width="9.33203125" style="57" customWidth="1"/>
    <col min="13870" max="13870" width="10.83203125" style="57"/>
    <col min="13871" max="13872" width="9.33203125" style="57" customWidth="1"/>
    <col min="13873" max="13875" width="10.83203125" style="57"/>
    <col min="13876" max="13877" width="9.33203125" style="57" customWidth="1"/>
    <col min="13878" max="13880" width="10.83203125" style="57"/>
    <col min="13881" max="13882" width="9.33203125" style="57" customWidth="1"/>
    <col min="13883" max="13883" width="10.83203125" style="57"/>
    <col min="13884" max="13884" width="9.33203125" style="57" customWidth="1"/>
    <col min="13885" max="13885" width="10.83203125" style="57"/>
    <col min="13886" max="13889" width="9.33203125" style="57" customWidth="1"/>
    <col min="13890" max="13891" width="10.83203125" style="57"/>
    <col min="13892" max="13892" width="9.33203125" style="57" customWidth="1"/>
    <col min="13893" max="13893" width="10.83203125" style="57"/>
    <col min="13894" max="13894" width="9.33203125" style="57" customWidth="1"/>
    <col min="13895" max="13896" width="10.83203125" style="57"/>
    <col min="13897" max="13897" width="9.33203125" style="57" customWidth="1"/>
    <col min="13898" max="13899" width="10.83203125" style="57"/>
    <col min="13900" max="13900" width="9.33203125" style="57" customWidth="1"/>
    <col min="13901" max="13901" width="10.83203125" style="57"/>
    <col min="13902" max="13902" width="9.33203125" style="57" customWidth="1"/>
    <col min="13903" max="13903" width="10.83203125" style="57"/>
    <col min="13904" max="13905" width="9.33203125" style="57" customWidth="1"/>
    <col min="13906" max="13907" width="10.83203125" style="57"/>
    <col min="13908" max="13910" width="9.33203125" style="57" customWidth="1"/>
    <col min="13911" max="13914" width="10.83203125" style="57"/>
    <col min="13915" max="13916" width="9.33203125" style="57" customWidth="1"/>
    <col min="13917" max="13920" width="10.83203125" style="57"/>
    <col min="13921" max="13921" width="9.33203125" style="57" customWidth="1"/>
    <col min="13922" max="13922" width="10.83203125" style="57"/>
    <col min="13923" max="13924" width="9.33203125" style="57" customWidth="1"/>
    <col min="13925" max="13926" width="10.83203125" style="57"/>
    <col min="13927" max="13927" width="9.33203125" style="57" customWidth="1"/>
    <col min="13928" max="13928" width="10.83203125" style="57"/>
    <col min="13929" max="13929" width="9.33203125" style="57" customWidth="1"/>
    <col min="13930" max="13931" width="10.83203125" style="57"/>
    <col min="13932" max="13932" width="9.33203125" style="57" customWidth="1"/>
    <col min="13933" max="13933" width="10.83203125" style="57"/>
    <col min="13934" max="13934" width="9.33203125" style="57" customWidth="1"/>
    <col min="13935" max="13935" width="10.83203125" style="57"/>
    <col min="13936" max="13937" width="9.33203125" style="57" customWidth="1"/>
    <col min="13938" max="13939" width="10.83203125" style="57"/>
    <col min="13940" max="13940" width="9.33203125" style="57" customWidth="1"/>
    <col min="13941" max="13941" width="10.83203125" style="57"/>
    <col min="13942" max="13943" width="9.33203125" style="57" customWidth="1"/>
    <col min="13944" max="13947" width="10.83203125" style="57"/>
    <col min="13948" max="13949" width="9.33203125" style="57" customWidth="1"/>
    <col min="13950" max="13954" width="10.83203125" style="57"/>
    <col min="13955" max="13957" width="9.33203125" style="57" customWidth="1"/>
    <col min="13958" max="13958" width="10.83203125" style="57"/>
    <col min="13959" max="13959" width="9.33203125" style="57" customWidth="1"/>
    <col min="13960" max="13960" width="10.83203125" style="57"/>
    <col min="13961" max="13964" width="9.33203125" style="57" customWidth="1"/>
    <col min="13965" max="13965" width="10.83203125" style="57"/>
    <col min="13966" max="13967" width="9.33203125" style="57" customWidth="1"/>
    <col min="13968" max="13968" width="10.83203125" style="57"/>
    <col min="13969" max="13972" width="9.33203125" style="57" customWidth="1"/>
    <col min="13973" max="13973" width="10.83203125" style="57"/>
    <col min="13974" max="13975" width="9.33203125" style="57" customWidth="1"/>
    <col min="13976" max="13976" width="10.83203125" style="57"/>
    <col min="13977" max="13982" width="9.33203125" style="57" customWidth="1"/>
    <col min="13983" max="13986" width="10.83203125" style="57"/>
    <col min="13987" max="13990" width="9.33203125" style="57" customWidth="1"/>
    <col min="13991" max="13991" width="10.83203125" style="57"/>
    <col min="13992" max="13993" width="9.33203125" style="57" customWidth="1"/>
    <col min="13994" max="13995" width="10.83203125" style="57"/>
    <col min="13996" max="13996" width="9.33203125" style="57" customWidth="1"/>
    <col min="13997" max="13997" width="10.83203125" style="57"/>
    <col min="13998" max="13999" width="9.33203125" style="57" customWidth="1"/>
    <col min="14000" max="14000" width="10.83203125" style="57"/>
    <col min="14001" max="14001" width="9.33203125" style="57" customWidth="1"/>
    <col min="14002" max="14003" width="10.83203125" style="57"/>
    <col min="14004" max="14004" width="9.33203125" style="57" customWidth="1"/>
    <col min="14005" max="14006" width="10.83203125" style="57"/>
    <col min="14007" max="14009" width="9.33203125" style="57" customWidth="1"/>
    <col min="14010" max="14011" width="10.83203125" style="57"/>
    <col min="14012" max="14014" width="9.33203125" style="57" customWidth="1"/>
    <col min="14015" max="14015" width="10.83203125" style="57"/>
    <col min="14016" max="14016" width="9.33203125" style="57" customWidth="1"/>
    <col min="14017" max="14019" width="10.83203125" style="57"/>
    <col min="14020" max="14021" width="9.33203125" style="57" customWidth="1"/>
    <col min="14022" max="14026" width="10.83203125" style="57"/>
    <col min="14027" max="14029" width="9.33203125" style="57" customWidth="1"/>
    <col min="14030" max="14030" width="10.83203125" style="57"/>
    <col min="14031" max="14031" width="9.33203125" style="57" customWidth="1"/>
    <col min="14032" max="14032" width="10.83203125" style="57"/>
    <col min="14033" max="14036" width="9.33203125" style="57" customWidth="1"/>
    <col min="14037" max="14037" width="10.83203125" style="57"/>
    <col min="14038" max="14039" width="9.33203125" style="57" customWidth="1"/>
    <col min="14040" max="14040" width="10.83203125" style="57"/>
    <col min="14041" max="14044" width="9.33203125" style="57" customWidth="1"/>
    <col min="14045" max="14045" width="10.83203125" style="57"/>
    <col min="14046" max="14047" width="9.33203125" style="57" customWidth="1"/>
    <col min="14048" max="14048" width="10.83203125" style="57"/>
    <col min="14049" max="14052" width="9.33203125" style="57" customWidth="1"/>
    <col min="14053" max="14053" width="10.83203125" style="57"/>
    <col min="14054" max="14055" width="9.33203125" style="57" customWidth="1"/>
    <col min="14056" max="14056" width="10.83203125" style="57"/>
    <col min="14057" max="14062" width="9.33203125" style="57" customWidth="1"/>
    <col min="14063" max="14066" width="10.83203125" style="57"/>
    <col min="14067" max="14068" width="9.33203125" style="57" customWidth="1"/>
    <col min="14069" max="14070" width="10.83203125" style="57"/>
    <col min="14071" max="14071" width="9.33203125" style="57" customWidth="1"/>
    <col min="14072" max="14072" width="10.83203125" style="57"/>
    <col min="14073" max="14073" width="9.33203125" style="57" customWidth="1"/>
    <col min="14074" max="14075" width="10.83203125" style="57"/>
    <col min="14076" max="14076" width="9.33203125" style="57" customWidth="1"/>
    <col min="14077" max="14077" width="10.83203125" style="57"/>
    <col min="14078" max="14078" width="9.33203125" style="57" customWidth="1"/>
    <col min="14079" max="14079" width="10.83203125" style="57"/>
    <col min="14080" max="14081" width="9.33203125" style="57" customWidth="1"/>
    <col min="14082" max="14083" width="10.83203125" style="57"/>
    <col min="14084" max="14084" width="9.33203125" style="57" customWidth="1"/>
    <col min="14085" max="14085" width="10.83203125" style="57"/>
    <col min="14086" max="14087" width="9.33203125" style="57" customWidth="1"/>
    <col min="14088" max="14091" width="10.83203125" style="57"/>
    <col min="14092" max="14093" width="9.33203125" style="57" customWidth="1"/>
    <col min="14094" max="14098" width="10.83203125" style="57"/>
    <col min="14099" max="14100" width="9.33203125" style="57" customWidth="1"/>
    <col min="14101" max="14102" width="10.83203125" style="57"/>
    <col min="14103" max="14105" width="9.33203125" style="57" customWidth="1"/>
    <col min="14106" max="14107" width="10.83203125" style="57"/>
    <col min="14108" max="14108" width="9.33203125" style="57" customWidth="1"/>
    <col min="14109" max="14112" width="10.83203125" style="57"/>
    <col min="14113" max="14113" width="9.33203125" style="57" customWidth="1"/>
    <col min="14114" max="14115" width="10.83203125" style="57"/>
    <col min="14116" max="14116" width="9.33203125" style="57" customWidth="1"/>
    <col min="14117" max="14117" width="10.83203125" style="57"/>
    <col min="14118" max="14118" width="9.33203125" style="57" customWidth="1"/>
    <col min="14119" max="14120" width="10.83203125" style="57"/>
    <col min="14121" max="14121" width="9.33203125" style="57" customWidth="1"/>
    <col min="14122" max="14123" width="10.83203125" style="57"/>
    <col min="14124" max="14125" width="9.33203125" style="57" customWidth="1"/>
    <col min="14126" max="14128" width="10.83203125" style="57"/>
    <col min="14129" max="14129" width="9.33203125" style="57" customWidth="1"/>
    <col min="14130" max="14130" width="10.83203125" style="57"/>
    <col min="14131" max="14132" width="9.33203125" style="57" customWidth="1"/>
    <col min="14133" max="14133" width="10.83203125" style="57"/>
    <col min="14134" max="14137" width="9.33203125" style="57" customWidth="1"/>
    <col min="14138" max="14139" width="10.83203125" style="57"/>
    <col min="14140" max="14144" width="9.33203125" style="57" customWidth="1"/>
    <col min="14145" max="14147" width="10.83203125" style="57"/>
    <col min="14148" max="14152" width="9.33203125" style="57" customWidth="1"/>
    <col min="14153" max="14155" width="10.83203125" style="57"/>
    <col min="14156" max="14158" width="9.33203125" style="57" customWidth="1"/>
    <col min="14159" max="14160" width="10.83203125" style="57"/>
    <col min="14161" max="14161" width="9.33203125" style="57" customWidth="1"/>
    <col min="14162" max="14163" width="10.83203125" style="57"/>
    <col min="14164" max="14164" width="9.33203125" style="57" customWidth="1"/>
    <col min="14165" max="14165" width="10.83203125" style="57"/>
    <col min="14166" max="14166" width="9.33203125" style="57" customWidth="1"/>
    <col min="14167" max="14167" width="10.83203125" style="57"/>
    <col min="14168" max="14169" width="9.33203125" style="57" customWidth="1"/>
    <col min="14170" max="14171" width="10.83203125" style="57"/>
    <col min="14172" max="14173" width="9.33203125" style="57" customWidth="1"/>
    <col min="14174" max="14176" width="10.83203125" style="57"/>
    <col min="14177" max="14177" width="9.33203125" style="57" customWidth="1"/>
    <col min="14178" max="14178" width="10.83203125" style="57"/>
    <col min="14179" max="14184" width="9.33203125" style="57" customWidth="1"/>
    <col min="14185" max="14187" width="10.83203125" style="57"/>
    <col min="14188" max="14189" width="9.33203125" style="57" customWidth="1"/>
    <col min="14190" max="14190" width="10.83203125" style="57"/>
    <col min="14191" max="14192" width="9.33203125" style="57" customWidth="1"/>
    <col min="14193" max="14195" width="10.83203125" style="57"/>
    <col min="14196" max="14196" width="9.33203125" style="57" customWidth="1"/>
    <col min="14197" max="14197" width="10.83203125" style="57"/>
    <col min="14198" max="14199" width="9.33203125" style="57" customWidth="1"/>
    <col min="14200" max="14200" width="10.83203125" style="57"/>
    <col min="14201" max="14201" width="9.33203125" style="57" customWidth="1"/>
    <col min="14202" max="14203" width="10.83203125" style="57"/>
    <col min="14204" max="14205" width="9.33203125" style="57" customWidth="1"/>
    <col min="14206" max="14208" width="10.83203125" style="57"/>
    <col min="14209" max="14209" width="9.33203125" style="57" customWidth="1"/>
    <col min="14210" max="14211" width="10.83203125" style="57"/>
    <col min="14212" max="14214" width="9.33203125" style="57" customWidth="1"/>
    <col min="14215" max="14215" width="10.83203125" style="57"/>
    <col min="14216" max="14216" width="9.33203125" style="57" customWidth="1"/>
    <col min="14217" max="14219" width="10.83203125" style="57"/>
    <col min="14220" max="14221" width="9.33203125" style="57" customWidth="1"/>
    <col min="14222" max="14224" width="10.83203125" style="57"/>
    <col min="14225" max="14225" width="9.33203125" style="57" customWidth="1"/>
    <col min="14226" max="14226" width="10.83203125" style="57"/>
    <col min="14227" max="14230" width="9.33203125" style="57" customWidth="1"/>
    <col min="14231" max="14231" width="10.83203125" style="57"/>
    <col min="14232" max="14232" width="9.33203125" style="57" customWidth="1"/>
    <col min="14233" max="14235" width="10.83203125" style="57"/>
    <col min="14236" max="14236" width="9.33203125" style="57" customWidth="1"/>
    <col min="14237" max="14237" width="10.83203125" style="57"/>
    <col min="14238" max="14239" width="9.33203125" style="57" customWidth="1"/>
    <col min="14240" max="14240" width="10.83203125" style="57"/>
    <col min="14241" max="14241" width="9.33203125" style="57" customWidth="1"/>
    <col min="14242" max="14243" width="10.83203125" style="57"/>
    <col min="14244" max="14244" width="9.33203125" style="57" customWidth="1"/>
    <col min="14245" max="14246" width="10.83203125" style="57"/>
    <col min="14247" max="14249" width="9.33203125" style="57" customWidth="1"/>
    <col min="14250" max="14251" width="10.83203125" style="57"/>
    <col min="14252" max="14252" width="9.33203125" style="57" customWidth="1"/>
    <col min="14253" max="14254" width="10.83203125" style="57"/>
    <col min="14255" max="14255" width="9.33203125" style="57" customWidth="1"/>
    <col min="14256" max="14256" width="10.83203125" style="57"/>
    <col min="14257" max="14257" width="9.33203125" style="57" customWidth="1"/>
    <col min="14258" max="14259" width="10.83203125" style="57"/>
    <col min="14260" max="14260" width="9.33203125" style="57" customWidth="1"/>
    <col min="14261" max="14261" width="10.83203125" style="57"/>
    <col min="14262" max="14262" width="9.33203125" style="57" customWidth="1"/>
    <col min="14263" max="14263" width="10.83203125" style="57"/>
    <col min="14264" max="14265" width="9.33203125" style="57" customWidth="1"/>
    <col min="14266" max="14267" width="10.83203125" style="57"/>
    <col min="14268" max="14270" width="9.33203125" style="57" customWidth="1"/>
    <col min="14271" max="14271" width="10.83203125" style="57"/>
    <col min="14272" max="14272" width="9.33203125" style="57" customWidth="1"/>
    <col min="14273" max="14275" width="10.83203125" style="57"/>
    <col min="14276" max="14277" width="9.33203125" style="57" customWidth="1"/>
    <col min="14278" max="14280" width="10.83203125" style="57"/>
    <col min="14281" max="14281" width="9.33203125" style="57" customWidth="1"/>
    <col min="14282" max="14282" width="10.83203125" style="57"/>
    <col min="14283" max="14284" width="9.33203125" style="57" customWidth="1"/>
    <col min="14285" max="14286" width="10.83203125" style="57"/>
    <col min="14287" max="14289" width="9.33203125" style="57" customWidth="1"/>
    <col min="14290" max="14291" width="10.83203125" style="57"/>
    <col min="14292" max="14293" width="9.33203125" style="57" customWidth="1"/>
    <col min="14294" max="14294" width="10.83203125" style="57"/>
    <col min="14295" max="14296" width="9.33203125" style="57" customWidth="1"/>
    <col min="14297" max="14299" width="10.83203125" style="57"/>
    <col min="14300" max="14300" width="9.33203125" style="57" customWidth="1"/>
    <col min="14301" max="14301" width="10.83203125" style="57"/>
    <col min="14302" max="14302" width="9.33203125" style="57" customWidth="1"/>
    <col min="14303" max="14303" width="10.83203125" style="57"/>
    <col min="14304" max="14305" width="9.33203125" style="57" customWidth="1"/>
    <col min="14306" max="14307" width="10.83203125" style="57"/>
    <col min="14308" max="14308" width="9.33203125" style="57" customWidth="1"/>
    <col min="14309" max="14309" width="10.83203125" style="57"/>
    <col min="14310" max="14313" width="9.33203125" style="57" customWidth="1"/>
    <col min="14314" max="14315" width="10.83203125" style="57"/>
    <col min="14316" max="14318" width="9.33203125" style="57" customWidth="1"/>
    <col min="14319" max="14319" width="10.83203125" style="57"/>
    <col min="14320" max="14320" width="9.33203125" style="57" customWidth="1"/>
    <col min="14321" max="14323" width="10.83203125" style="57"/>
    <col min="14324" max="14324" width="9.33203125" style="57" customWidth="1"/>
    <col min="14325" max="14328" width="10.83203125" style="57"/>
    <col min="14329" max="14329" width="9.33203125" style="57" customWidth="1"/>
    <col min="14330" max="14331" width="10.83203125" style="57"/>
    <col min="14332" max="14333" width="9.33203125" style="57" customWidth="1"/>
    <col min="14334" max="14334" width="10.83203125" style="57"/>
    <col min="14335" max="14336" width="9.33203125" style="57" customWidth="1"/>
    <col min="14337" max="14339" width="10.83203125" style="57"/>
    <col min="14340" max="14342" width="9.33203125" style="57" customWidth="1"/>
    <col min="14343" max="14346" width="10.83203125" style="57"/>
    <col min="14347" max="14348" width="9.33203125" style="57" customWidth="1"/>
    <col min="14349" max="14352" width="10.83203125" style="57"/>
    <col min="14353" max="14353" width="9.33203125" style="57" customWidth="1"/>
    <col min="14354" max="14354" width="10.83203125" style="57"/>
    <col min="14355" max="14356" width="9.33203125" style="57" customWidth="1"/>
    <col min="14357" max="14358" width="10.83203125" style="57"/>
    <col min="14359" max="14359" width="9.33203125" style="57" customWidth="1"/>
    <col min="14360" max="14360" width="10.83203125" style="57"/>
    <col min="14361" max="14361" width="9.33203125" style="57" customWidth="1"/>
    <col min="14362" max="14363" width="10.83203125" style="57"/>
    <col min="14364" max="14364" width="9.33203125" style="57" customWidth="1"/>
    <col min="14365" max="14365" width="10.83203125" style="57"/>
    <col min="14366" max="14366" width="9.33203125" style="57" customWidth="1"/>
    <col min="14367" max="14367" width="10.83203125" style="57"/>
    <col min="14368" max="14369" width="9.33203125" style="57" customWidth="1"/>
    <col min="14370" max="14371" width="10.83203125" style="57"/>
    <col min="14372" max="14372" width="9.33203125" style="57" customWidth="1"/>
    <col min="14373" max="14373" width="10.83203125" style="57"/>
    <col min="14374" max="14375" width="9.33203125" style="57" customWidth="1"/>
    <col min="14376" max="14379" width="10.83203125" style="57"/>
    <col min="14380" max="14381" width="9.33203125" style="57" customWidth="1"/>
    <col min="14382" max="14386" width="10.83203125" style="57"/>
    <col min="14387" max="14389" width="9.33203125" style="57" customWidth="1"/>
    <col min="14390" max="14390" width="10.83203125" style="57"/>
    <col min="14391" max="14391" width="9.33203125" style="57" customWidth="1"/>
    <col min="14392" max="14392" width="10.83203125" style="57"/>
    <col min="14393" max="14396" width="9.33203125" style="57" customWidth="1"/>
    <col min="14397" max="14397" width="10.83203125" style="57"/>
    <col min="14398" max="14399" width="9.33203125" style="57" customWidth="1"/>
    <col min="14400" max="14400" width="10.83203125" style="57"/>
    <col min="14401" max="14404" width="9.33203125" style="57" customWidth="1"/>
    <col min="14405" max="14405" width="10.83203125" style="57"/>
    <col min="14406" max="14407" width="9.33203125" style="57" customWidth="1"/>
    <col min="14408" max="14408" width="10.83203125" style="57"/>
    <col min="14409" max="14412" width="9.33203125" style="57" customWidth="1"/>
    <col min="14413" max="14413" width="10.83203125" style="57"/>
    <col min="14414" max="14415" width="9.33203125" style="57" customWidth="1"/>
    <col min="14416" max="14416" width="10.83203125" style="57"/>
    <col min="14417" max="14422" width="9.33203125" style="57" customWidth="1"/>
    <col min="14423" max="14426" width="10.83203125" style="57"/>
    <col min="14427" max="14428" width="9.33203125" style="57" customWidth="1"/>
    <col min="14429" max="14430" width="10.83203125" style="57"/>
    <col min="14431" max="14432" width="9.33203125" style="57" customWidth="1"/>
    <col min="14433" max="14435" width="10.83203125" style="57"/>
    <col min="14436" max="14438" width="9.33203125" style="57" customWidth="1"/>
    <col min="14439" max="14439" width="10.83203125" style="57"/>
    <col min="14440" max="14440" width="9.33203125" style="57" customWidth="1"/>
    <col min="14441" max="14443" width="10.83203125" style="57"/>
    <col min="14444" max="14445" width="9.33203125" style="57" customWidth="1"/>
    <col min="14446" max="14446" width="10.83203125" style="57"/>
    <col min="14447" max="14448" width="9.33203125" style="57" customWidth="1"/>
    <col min="14449" max="14451" width="10.83203125" style="57"/>
    <col min="14452" max="14452" width="9.33203125" style="57" customWidth="1"/>
    <col min="14453" max="14453" width="10.83203125" style="57"/>
    <col min="14454" max="14455" width="9.33203125" style="57" customWidth="1"/>
    <col min="14456" max="14456" width="10.83203125" style="57"/>
    <col min="14457" max="14457" width="9.33203125" style="57" customWidth="1"/>
    <col min="14458" max="14459" width="10.83203125" style="57"/>
    <col min="14460" max="14461" width="9.33203125" style="57" customWidth="1"/>
    <col min="14462" max="14464" width="10.83203125" style="57"/>
    <col min="14465" max="14465" width="9.33203125" style="57" customWidth="1"/>
    <col min="14466" max="14467" width="10.83203125" style="57"/>
    <col min="14468" max="14468" width="9.33203125" style="57" customWidth="1"/>
    <col min="14469" max="14471" width="10.83203125" style="57"/>
    <col min="14472" max="14473" width="9.33203125" style="57" customWidth="1"/>
    <col min="14474" max="14475" width="10.83203125" style="57"/>
    <col min="14476" max="14477" width="9.33203125" style="57" customWidth="1"/>
    <col min="14478" max="14482" width="10.83203125" style="57"/>
    <col min="14483" max="14484" width="9.33203125" style="57" customWidth="1"/>
    <col min="14485" max="14486" width="10.83203125" style="57"/>
    <col min="14487" max="14489" width="9.33203125" style="57" customWidth="1"/>
    <col min="14490" max="14491" width="10.83203125" style="57"/>
    <col min="14492" max="14492" width="9.33203125" style="57" customWidth="1"/>
    <col min="14493" max="14496" width="10.83203125" style="57"/>
    <col min="14497" max="14497" width="9.33203125" style="57" customWidth="1"/>
    <col min="14498" max="14499" width="10.83203125" style="57"/>
    <col min="14500" max="14500" width="9.33203125" style="57" customWidth="1"/>
    <col min="14501" max="14501" width="10.83203125" style="57"/>
    <col min="14502" max="14502" width="9.33203125" style="57" customWidth="1"/>
    <col min="14503" max="14504" width="10.83203125" style="57"/>
    <col min="14505" max="14505" width="9.33203125" style="57" customWidth="1"/>
    <col min="14506" max="14507" width="10.83203125" style="57"/>
    <col min="14508" max="14509" width="9.33203125" style="57" customWidth="1"/>
    <col min="14510" max="14512" width="10.83203125" style="57"/>
    <col min="14513" max="14513" width="9.33203125" style="57" customWidth="1"/>
    <col min="14514" max="14514" width="10.83203125" style="57"/>
    <col min="14515" max="14516" width="9.33203125" style="57" customWidth="1"/>
    <col min="14517" max="14517" width="10.83203125" style="57"/>
    <col min="14518" max="14521" width="9.33203125" style="57" customWidth="1"/>
    <col min="14522" max="14523" width="10.83203125" style="57"/>
    <col min="14524" max="14528" width="9.33203125" style="57" customWidth="1"/>
    <col min="14529" max="14531" width="10.83203125" style="57"/>
    <col min="14532" max="14536" width="9.33203125" style="57" customWidth="1"/>
    <col min="14537" max="14539" width="10.83203125" style="57"/>
    <col min="14540" max="14542" width="9.33203125" style="57" customWidth="1"/>
    <col min="14543" max="14544" width="10.83203125" style="57"/>
    <col min="14545" max="14545" width="9.33203125" style="57" customWidth="1"/>
    <col min="14546" max="14547" width="10.83203125" style="57"/>
    <col min="14548" max="14548" width="9.33203125" style="57" customWidth="1"/>
    <col min="14549" max="14549" width="10.83203125" style="57"/>
    <col min="14550" max="14550" width="9.33203125" style="57" customWidth="1"/>
    <col min="14551" max="14551" width="10.83203125" style="57"/>
    <col min="14552" max="14553" width="9.33203125" style="57" customWidth="1"/>
    <col min="14554" max="14555" width="10.83203125" style="57"/>
    <col min="14556" max="14557" width="9.33203125" style="57" customWidth="1"/>
    <col min="14558" max="14560" width="10.83203125" style="57"/>
    <col min="14561" max="14561" width="9.33203125" style="57" customWidth="1"/>
    <col min="14562" max="14562" width="10.83203125" style="57"/>
    <col min="14563" max="14565" width="9.33203125" style="57" customWidth="1"/>
    <col min="14566" max="14566" width="10.83203125" style="57"/>
    <col min="14567" max="14567" width="9.33203125" style="57" customWidth="1"/>
    <col min="14568" max="14568" width="10.83203125" style="57"/>
    <col min="14569" max="14569" width="9.33203125" style="57" customWidth="1"/>
    <col min="14570" max="14571" width="10.83203125" style="57"/>
    <col min="14572" max="14572" width="9.33203125" style="57" customWidth="1"/>
    <col min="14573" max="14576" width="10.83203125" style="57"/>
    <col min="14577" max="14577" width="9.33203125" style="57" customWidth="1"/>
    <col min="14578" max="14579" width="10.83203125" style="57"/>
    <col min="14580" max="14581" width="9.33203125" style="57" customWidth="1"/>
    <col min="14582" max="14582" width="10.83203125" style="57"/>
    <col min="14583" max="14585" width="9.33203125" style="57" customWidth="1"/>
    <col min="14586" max="14587" width="10.83203125" style="57"/>
    <col min="14588" max="14590" width="9.33203125" style="57" customWidth="1"/>
    <col min="14591" max="14591" width="10.83203125" style="57"/>
    <col min="14592" max="14592" width="9.33203125" style="57" customWidth="1"/>
    <col min="14593" max="14595" width="10.83203125" style="57"/>
    <col min="14596" max="14596" width="9.33203125" style="57" customWidth="1"/>
    <col min="14597" max="14597" width="10.83203125" style="57"/>
    <col min="14598" max="14599" width="9.33203125" style="57" customWidth="1"/>
    <col min="14600" max="14600" width="10.83203125" style="57"/>
    <col min="14601" max="14601" width="9.33203125" style="57" customWidth="1"/>
    <col min="14602" max="14603" width="10.83203125" style="57"/>
    <col min="14604" max="14604" width="9.33203125" style="57" customWidth="1"/>
    <col min="14605" max="14606" width="10.83203125" style="57"/>
    <col min="14607" max="14609" width="9.33203125" style="57" customWidth="1"/>
    <col min="14610" max="14611" width="10.83203125" style="57"/>
    <col min="14612" max="14612" width="9.33203125" style="57" customWidth="1"/>
    <col min="14613" max="14614" width="10.83203125" style="57"/>
    <col min="14615" max="14615" width="9.33203125" style="57" customWidth="1"/>
    <col min="14616" max="14616" width="10.83203125" style="57"/>
    <col min="14617" max="14617" width="9.33203125" style="57" customWidth="1"/>
    <col min="14618" max="14619" width="10.83203125" style="57"/>
    <col min="14620" max="14620" width="9.33203125" style="57" customWidth="1"/>
    <col min="14621" max="14621" width="10.83203125" style="57"/>
    <col min="14622" max="14622" width="9.33203125" style="57" customWidth="1"/>
    <col min="14623" max="14623" width="10.83203125" style="57"/>
    <col min="14624" max="14625" width="9.33203125" style="57" customWidth="1"/>
    <col min="14626" max="14627" width="10.83203125" style="57"/>
    <col min="14628" max="14630" width="9.33203125" style="57" customWidth="1"/>
    <col min="14631" max="14631" width="10.83203125" style="57"/>
    <col min="14632" max="14632" width="9.33203125" style="57" customWidth="1"/>
    <col min="14633" max="14635" width="10.83203125" style="57"/>
    <col min="14636" max="14638" width="9.33203125" style="57" customWidth="1"/>
    <col min="14639" max="14642" width="10.83203125" style="57"/>
    <col min="14643" max="14644" width="9.33203125" style="57" customWidth="1"/>
    <col min="14645" max="14648" width="10.83203125" style="57"/>
    <col min="14649" max="14649" width="9.33203125" style="57" customWidth="1"/>
    <col min="14650" max="14650" width="10.83203125" style="57"/>
    <col min="14651" max="14652" width="9.33203125" style="57" customWidth="1"/>
    <col min="14653" max="14654" width="10.83203125" style="57"/>
    <col min="14655" max="14656" width="9.33203125" style="57" customWidth="1"/>
    <col min="14657" max="14659" width="10.83203125" style="57"/>
    <col min="14660" max="14662" width="9.33203125" style="57" customWidth="1"/>
    <col min="14663" max="14663" width="10.83203125" style="57"/>
    <col min="14664" max="14664" width="9.33203125" style="57" customWidth="1"/>
    <col min="14665" max="14667" width="10.83203125" style="57"/>
    <col min="14668" max="14669" width="9.33203125" style="57" customWidth="1"/>
    <col min="14670" max="14670" width="10.83203125" style="57"/>
    <col min="14671" max="14672" width="9.33203125" style="57" customWidth="1"/>
    <col min="14673" max="14675" width="10.83203125" style="57"/>
    <col min="14676" max="14676" width="9.33203125" style="57" customWidth="1"/>
    <col min="14677" max="14677" width="10.83203125" style="57"/>
    <col min="14678" max="14679" width="9.33203125" style="57" customWidth="1"/>
    <col min="14680" max="14680" width="10.83203125" style="57"/>
    <col min="14681" max="14681" width="9.33203125" style="57" customWidth="1"/>
    <col min="14682" max="14683" width="10.83203125" style="57"/>
    <col min="14684" max="14685" width="9.33203125" style="57" customWidth="1"/>
    <col min="14686" max="14688" width="10.83203125" style="57"/>
    <col min="14689" max="14689" width="9.33203125" style="57" customWidth="1"/>
    <col min="14690" max="14691" width="10.83203125" style="57"/>
    <col min="14692" max="14692" width="9.33203125" style="57" customWidth="1"/>
    <col min="14693" max="14695" width="10.83203125" style="57"/>
    <col min="14696" max="14697" width="9.33203125" style="57" customWidth="1"/>
    <col min="14698" max="14699" width="10.83203125" style="57"/>
    <col min="14700" max="14701" width="9.33203125" style="57" customWidth="1"/>
    <col min="14702" max="14706" width="10.83203125" style="57"/>
    <col min="14707" max="14709" width="9.33203125" style="57" customWidth="1"/>
    <col min="14710" max="14710" width="10.83203125" style="57"/>
    <col min="14711" max="14711" width="9.33203125" style="57" customWidth="1"/>
    <col min="14712" max="14712" width="10.83203125" style="57"/>
    <col min="14713" max="14716" width="9.33203125" style="57" customWidth="1"/>
    <col min="14717" max="14717" width="10.83203125" style="57"/>
    <col min="14718" max="14719" width="9.33203125" style="57" customWidth="1"/>
    <col min="14720" max="14720" width="10.83203125" style="57"/>
    <col min="14721" max="14724" width="9.33203125" style="57" customWidth="1"/>
    <col min="14725" max="14725" width="10.83203125" style="57"/>
    <col min="14726" max="14727" width="9.33203125" style="57" customWidth="1"/>
    <col min="14728" max="14728" width="10.83203125" style="57"/>
    <col min="14729" max="14732" width="9.33203125" style="57" customWidth="1"/>
    <col min="14733" max="14733" width="10.83203125" style="57"/>
    <col min="14734" max="14735" width="9.33203125" style="57" customWidth="1"/>
    <col min="14736" max="14736" width="10.83203125" style="57"/>
    <col min="14737" max="14742" width="9.33203125" style="57" customWidth="1"/>
    <col min="14743" max="14746" width="10.83203125" style="57"/>
    <col min="14747" max="14748" width="9.33203125" style="57" customWidth="1"/>
    <col min="14749" max="14750" width="10.83203125" style="57"/>
    <col min="14751" max="14751" width="9.33203125" style="57" customWidth="1"/>
    <col min="14752" max="14752" width="10.83203125" style="57"/>
    <col min="14753" max="14753" width="9.33203125" style="57" customWidth="1"/>
    <col min="14754" max="14755" width="10.83203125" style="57"/>
    <col min="14756" max="14756" width="9.33203125" style="57" customWidth="1"/>
    <col min="14757" max="14757" width="10.83203125" style="57"/>
    <col min="14758" max="14758" width="9.33203125" style="57" customWidth="1"/>
    <col min="14759" max="14759" width="10.83203125" style="57"/>
    <col min="14760" max="14761" width="9.33203125" style="57" customWidth="1"/>
    <col min="14762" max="14763" width="10.83203125" style="57"/>
    <col min="14764" max="14764" width="9.33203125" style="57" customWidth="1"/>
    <col min="14765" max="14765" width="10.83203125" style="57"/>
    <col min="14766" max="14767" width="9.33203125" style="57" customWidth="1"/>
    <col min="14768" max="14771" width="10.83203125" style="57"/>
    <col min="14772" max="14773" width="9.33203125" style="57" customWidth="1"/>
    <col min="14774" max="14778" width="10.83203125" style="57"/>
    <col min="14779" max="14780" width="9.33203125" style="57" customWidth="1"/>
    <col min="14781" max="14782" width="10.83203125" style="57"/>
    <col min="14783" max="14785" width="9.33203125" style="57" customWidth="1"/>
    <col min="14786" max="14787" width="10.83203125" style="57"/>
    <col min="14788" max="14788" width="9.33203125" style="57" customWidth="1"/>
    <col min="14789" max="14792" width="10.83203125" style="57"/>
    <col min="14793" max="14793" width="9.33203125" style="57" customWidth="1"/>
    <col min="14794" max="14795" width="10.83203125" style="57"/>
    <col min="14796" max="14796" width="9.33203125" style="57" customWidth="1"/>
    <col min="14797" max="14797" width="10.83203125" style="57"/>
    <col min="14798" max="14798" width="9.33203125" style="57" customWidth="1"/>
    <col min="14799" max="14800" width="10.83203125" style="57"/>
    <col min="14801" max="14801" width="9.33203125" style="57" customWidth="1"/>
    <col min="14802" max="14803" width="10.83203125" style="57"/>
    <col min="14804" max="14805" width="9.33203125" style="57" customWidth="1"/>
    <col min="14806" max="14808" width="10.83203125" style="57"/>
    <col min="14809" max="14809" width="9.33203125" style="57" customWidth="1"/>
    <col min="14810" max="14810" width="10.83203125" style="57"/>
    <col min="14811" max="14812" width="9.33203125" style="57" customWidth="1"/>
    <col min="14813" max="14813" width="10.83203125" style="57"/>
    <col min="14814" max="14817" width="9.33203125" style="57" customWidth="1"/>
    <col min="14818" max="14819" width="10.83203125" style="57"/>
    <col min="14820" max="14824" width="9.33203125" style="57" customWidth="1"/>
    <col min="14825" max="14827" width="10.83203125" style="57"/>
    <col min="14828" max="14832" width="9.33203125" style="57" customWidth="1"/>
    <col min="14833" max="14835" width="10.83203125" style="57"/>
    <col min="14836" max="14838" width="9.33203125" style="57" customWidth="1"/>
    <col min="14839" max="14840" width="10.83203125" style="57"/>
    <col min="14841" max="14841" width="9.33203125" style="57" customWidth="1"/>
    <col min="14842" max="14843" width="10.83203125" style="57"/>
    <col min="14844" max="14844" width="9.33203125" style="57" customWidth="1"/>
    <col min="14845" max="14845" width="10.83203125" style="57"/>
    <col min="14846" max="14846" width="9.33203125" style="57" customWidth="1"/>
    <col min="14847" max="14847" width="10.83203125" style="57"/>
    <col min="14848" max="14849" width="9.33203125" style="57" customWidth="1"/>
    <col min="14850" max="14851" width="10.83203125" style="57"/>
    <col min="14852" max="14853" width="9.33203125" style="57" customWidth="1"/>
    <col min="14854" max="14856" width="10.83203125" style="57"/>
    <col min="14857" max="14857" width="9.33203125" style="57" customWidth="1"/>
    <col min="14858" max="14858" width="10.83203125" style="57"/>
    <col min="14859" max="14864" width="9.33203125" style="57" customWidth="1"/>
    <col min="14865" max="14867" width="10.83203125" style="57"/>
    <col min="14868" max="14869" width="9.33203125" style="57" customWidth="1"/>
    <col min="14870" max="14870" width="10.83203125" style="57"/>
    <col min="14871" max="14872" width="9.33203125" style="57" customWidth="1"/>
    <col min="14873" max="14875" width="10.83203125" style="57"/>
    <col min="14876" max="14876" width="9.33203125" style="57" customWidth="1"/>
    <col min="14877" max="14877" width="10.83203125" style="57"/>
    <col min="14878" max="14879" width="9.33203125" style="57" customWidth="1"/>
    <col min="14880" max="14880" width="10.83203125" style="57"/>
    <col min="14881" max="14881" width="9.33203125" style="57" customWidth="1"/>
    <col min="14882" max="14883" width="10.83203125" style="57"/>
    <col min="14884" max="14885" width="9.33203125" style="57" customWidth="1"/>
    <col min="14886" max="14888" width="10.83203125" style="57"/>
    <col min="14889" max="14889" width="9.33203125" style="57" customWidth="1"/>
    <col min="14890" max="14891" width="10.83203125" style="57"/>
    <col min="14892" max="14894" width="9.33203125" style="57" customWidth="1"/>
    <col min="14895" max="14895" width="10.83203125" style="57"/>
    <col min="14896" max="14896" width="9.33203125" style="57" customWidth="1"/>
    <col min="14897" max="14899" width="10.83203125" style="57"/>
    <col min="14900" max="14901" width="9.33203125" style="57" customWidth="1"/>
    <col min="14902" max="14904" width="10.83203125" style="57"/>
    <col min="14905" max="14905" width="9.33203125" style="57" customWidth="1"/>
    <col min="14906" max="14906" width="10.83203125" style="57"/>
    <col min="14907" max="14910" width="9.33203125" style="57" customWidth="1"/>
    <col min="14911" max="14911" width="10.83203125" style="57"/>
    <col min="14912" max="14912" width="9.33203125" style="57" customWidth="1"/>
    <col min="14913" max="14915" width="10.83203125" style="57"/>
    <col min="14916" max="14916" width="9.33203125" style="57" customWidth="1"/>
    <col min="14917" max="14917" width="10.83203125" style="57"/>
    <col min="14918" max="14919" width="9.33203125" style="57" customWidth="1"/>
    <col min="14920" max="14920" width="10.83203125" style="57"/>
    <col min="14921" max="14921" width="9.33203125" style="57" customWidth="1"/>
    <col min="14922" max="14923" width="10.83203125" style="57"/>
    <col min="14924" max="14924" width="9.33203125" style="57" customWidth="1"/>
    <col min="14925" max="14926" width="10.83203125" style="57"/>
    <col min="14927" max="14929" width="9.33203125" style="57" customWidth="1"/>
    <col min="14930" max="14931" width="10.83203125" style="57"/>
    <col min="14932" max="14932" width="9.33203125" style="57" customWidth="1"/>
    <col min="14933" max="14934" width="10.83203125" style="57"/>
    <col min="14935" max="14935" width="9.33203125" style="57" customWidth="1"/>
    <col min="14936" max="14936" width="10.83203125" style="57"/>
    <col min="14937" max="14937" width="9.33203125" style="57" customWidth="1"/>
    <col min="14938" max="14939" width="10.83203125" style="57"/>
    <col min="14940" max="14940" width="9.33203125" style="57" customWidth="1"/>
    <col min="14941" max="14941" width="10.83203125" style="57"/>
    <col min="14942" max="14942" width="9.33203125" style="57" customWidth="1"/>
    <col min="14943" max="14943" width="10.83203125" style="57"/>
    <col min="14944" max="14945" width="9.33203125" style="57" customWidth="1"/>
    <col min="14946" max="14947" width="10.83203125" style="57"/>
    <col min="14948" max="14950" width="9.33203125" style="57" customWidth="1"/>
    <col min="14951" max="14951" width="10.83203125" style="57"/>
    <col min="14952" max="14952" width="9.33203125" style="57" customWidth="1"/>
    <col min="14953" max="14955" width="10.83203125" style="57"/>
    <col min="14956" max="14957" width="9.33203125" style="57" customWidth="1"/>
    <col min="14958" max="14960" width="10.83203125" style="57"/>
    <col min="14961" max="14961" width="9.33203125" style="57" customWidth="1"/>
    <col min="14962" max="14962" width="10.83203125" style="57"/>
    <col min="14963" max="14964" width="9.33203125" style="57" customWidth="1"/>
    <col min="14965" max="14965" width="10.83203125" style="57"/>
    <col min="14966" max="14967" width="9.33203125" style="57" customWidth="1"/>
    <col min="14968" max="14968" width="10.83203125" style="57"/>
    <col min="14969" max="14969" width="9.33203125" style="57" customWidth="1"/>
    <col min="14970" max="14971" width="10.83203125" style="57"/>
    <col min="14972" max="14974" width="9.33203125" style="57" customWidth="1"/>
    <col min="14975" max="14975" width="10.83203125" style="57"/>
    <col min="14976" max="14976" width="9.33203125" style="57" customWidth="1"/>
    <col min="14977" max="14979" width="10.83203125" style="57"/>
    <col min="14980" max="14980" width="9.33203125" style="57" customWidth="1"/>
    <col min="14981" max="14981" width="10.83203125" style="57"/>
    <col min="14982" max="14982" width="9.33203125" style="57" customWidth="1"/>
    <col min="14983" max="14983" width="10.83203125" style="57"/>
    <col min="14984" max="14985" width="9.33203125" style="57" customWidth="1"/>
    <col min="14986" max="14987" width="10.83203125" style="57"/>
    <col min="14988" max="14988" width="9.33203125" style="57" customWidth="1"/>
    <col min="14989" max="14989" width="10.83203125" style="57"/>
    <col min="14990" max="14990" width="9.33203125" style="57" customWidth="1"/>
    <col min="14991" max="14992" width="10.83203125" style="57"/>
    <col min="14993" max="14993" width="9.33203125" style="57" customWidth="1"/>
    <col min="14994" max="14995" width="10.83203125" style="57"/>
    <col min="14996" max="14996" width="9.33203125" style="57" customWidth="1"/>
    <col min="14997" max="14997" width="10.83203125" style="57"/>
    <col min="14998" max="15002" width="9.33203125" style="57" customWidth="1"/>
    <col min="15003" max="15003" width="10.83203125" style="57"/>
    <col min="15004" max="15005" width="9.33203125" style="57" customWidth="1"/>
    <col min="15006" max="15006" width="10.83203125" style="57"/>
    <col min="15007" max="15008" width="9.33203125" style="57" customWidth="1"/>
    <col min="15009" max="15011" width="10.83203125" style="57"/>
    <col min="15012" max="15013" width="9.33203125" style="57" customWidth="1"/>
    <col min="15014" max="15014" width="10.83203125" style="57"/>
    <col min="15015" max="15016" width="9.33203125" style="57" customWidth="1"/>
    <col min="15017" max="15019" width="10.83203125" style="57"/>
    <col min="15020" max="15020" width="9.33203125" style="57" customWidth="1"/>
    <col min="15021" max="15021" width="10.83203125" style="57"/>
    <col min="15022" max="15025" width="9.33203125" style="57" customWidth="1"/>
    <col min="15026" max="15027" width="10.83203125" style="57"/>
    <col min="15028" max="15028" width="9.33203125" style="57" customWidth="1"/>
    <col min="15029" max="15029" width="10.83203125" style="57"/>
    <col min="15030" max="15031" width="9.33203125" style="57" customWidth="1"/>
    <col min="15032" max="15035" width="10.83203125" style="57"/>
    <col min="15036" max="15038" width="9.33203125" style="57" customWidth="1"/>
    <col min="15039" max="15042" width="10.83203125" style="57"/>
    <col min="15043" max="15044" width="9.33203125" style="57" customWidth="1"/>
    <col min="15045" max="15048" width="10.83203125" style="57"/>
    <col min="15049" max="15049" width="9.33203125" style="57" customWidth="1"/>
    <col min="15050" max="15050" width="10.83203125" style="57"/>
    <col min="15051" max="15052" width="9.33203125" style="57" customWidth="1"/>
    <col min="15053" max="15054" width="10.83203125" style="57"/>
    <col min="15055" max="15055" width="9.33203125" style="57" customWidth="1"/>
    <col min="15056" max="15056" width="10.83203125" style="57"/>
    <col min="15057" max="15057" width="9.33203125" style="57" customWidth="1"/>
    <col min="15058" max="15059" width="10.83203125" style="57"/>
    <col min="15060" max="15060" width="9.33203125" style="57" customWidth="1"/>
    <col min="15061" max="15061" width="10.83203125" style="57"/>
    <col min="15062" max="15062" width="9.33203125" style="57" customWidth="1"/>
    <col min="15063" max="15063" width="10.83203125" style="57"/>
    <col min="15064" max="15065" width="9.33203125" style="57" customWidth="1"/>
    <col min="15066" max="15067" width="10.83203125" style="57"/>
    <col min="15068" max="15068" width="9.33203125" style="57" customWidth="1"/>
    <col min="15069" max="15069" width="10.83203125" style="57"/>
    <col min="15070" max="15071" width="9.33203125" style="57" customWidth="1"/>
    <col min="15072" max="15075" width="10.83203125" style="57"/>
    <col min="15076" max="15077" width="9.33203125" style="57" customWidth="1"/>
    <col min="15078" max="15082" width="10.83203125" style="57"/>
    <col min="15083" max="15085" width="9.33203125" style="57" customWidth="1"/>
    <col min="15086" max="15086" width="10.83203125" style="57"/>
    <col min="15087" max="15087" width="9.33203125" style="57" customWidth="1"/>
    <col min="15088" max="15088" width="10.83203125" style="57"/>
    <col min="15089" max="15092" width="9.33203125" style="57" customWidth="1"/>
    <col min="15093" max="15093" width="10.83203125" style="57"/>
    <col min="15094" max="15095" width="9.33203125" style="57" customWidth="1"/>
    <col min="15096" max="15096" width="10.83203125" style="57"/>
    <col min="15097" max="15100" width="9.33203125" style="57" customWidth="1"/>
    <col min="15101" max="15101" width="10.83203125" style="57"/>
    <col min="15102" max="15103" width="9.33203125" style="57" customWidth="1"/>
    <col min="15104" max="15104" width="10.83203125" style="57"/>
    <col min="15105" max="15108" width="9.33203125" style="57" customWidth="1"/>
    <col min="15109" max="15109" width="10.83203125" style="57"/>
    <col min="15110" max="15111" width="9.33203125" style="57" customWidth="1"/>
    <col min="15112" max="15112" width="10.83203125" style="57"/>
    <col min="15113" max="15118" width="9.33203125" style="57" customWidth="1"/>
    <col min="15119" max="15122" width="10.83203125" style="57"/>
    <col min="15123" max="15124" width="9.33203125" style="57" customWidth="1"/>
    <col min="15125" max="15125" width="10.83203125" style="57"/>
    <col min="15126" max="15129" width="9.33203125" style="57" customWidth="1"/>
    <col min="15130" max="15131" width="10.83203125" style="57"/>
    <col min="15132" max="15133" width="9.33203125" style="57" customWidth="1"/>
    <col min="15134" max="15134" width="10.83203125" style="57"/>
    <col min="15135" max="15136" width="9.33203125" style="57" customWidth="1"/>
    <col min="15137" max="15139" width="10.83203125" style="57"/>
    <col min="15140" max="15141" width="9.33203125" style="57" customWidth="1"/>
    <col min="15142" max="15142" width="10.83203125" style="57"/>
    <col min="15143" max="15144" width="9.33203125" style="57" customWidth="1"/>
    <col min="15145" max="15147" width="10.83203125" style="57"/>
    <col min="15148" max="15148" width="9.33203125" style="57" customWidth="1"/>
    <col min="15149" max="15149" width="10.83203125" style="57"/>
    <col min="15150" max="15153" width="9.33203125" style="57" customWidth="1"/>
    <col min="15154" max="15155" width="10.83203125" style="57"/>
    <col min="15156" max="15156" width="9.33203125" style="57" customWidth="1"/>
    <col min="15157" max="15157" width="10.83203125" style="57"/>
    <col min="15158" max="15159" width="9.33203125" style="57" customWidth="1"/>
    <col min="15160" max="15163" width="10.83203125" style="57"/>
    <col min="15164" max="15165" width="9.33203125" style="57" customWidth="1"/>
    <col min="15166" max="15170" width="10.83203125" style="57"/>
    <col min="15171" max="15173" width="9.33203125" style="57" customWidth="1"/>
    <col min="15174" max="15174" width="10.83203125" style="57"/>
    <col min="15175" max="15175" width="9.33203125" style="57" customWidth="1"/>
    <col min="15176" max="15176" width="10.83203125" style="57"/>
    <col min="15177" max="15180" width="9.33203125" style="57" customWidth="1"/>
    <col min="15181" max="15181" width="10.83203125" style="57"/>
    <col min="15182" max="15183" width="9.33203125" style="57" customWidth="1"/>
    <col min="15184" max="15184" width="10.83203125" style="57"/>
    <col min="15185" max="15188" width="9.33203125" style="57" customWidth="1"/>
    <col min="15189" max="15189" width="10.83203125" style="57"/>
    <col min="15190" max="15191" width="9.33203125" style="57" customWidth="1"/>
    <col min="15192" max="15192" width="10.83203125" style="57"/>
    <col min="15193" max="15196" width="9.33203125" style="57" customWidth="1"/>
    <col min="15197" max="15197" width="10.83203125" style="57"/>
    <col min="15198" max="15199" width="9.33203125" style="57" customWidth="1"/>
    <col min="15200" max="15200" width="10.83203125" style="57"/>
    <col min="15201" max="15204" width="9.33203125" style="57" customWidth="1"/>
    <col min="15205" max="15205" width="10.83203125" style="57"/>
    <col min="15206" max="15207" width="9.33203125" style="57" customWidth="1"/>
    <col min="15208" max="15208" width="10.83203125" style="57"/>
    <col min="15209" max="15214" width="9.33203125" style="57" customWidth="1"/>
    <col min="15215" max="15218" width="10.83203125" style="57"/>
    <col min="15219" max="15222" width="9.33203125" style="57" customWidth="1"/>
    <col min="15223" max="15223" width="10.83203125" style="57"/>
    <col min="15224" max="15225" width="9.33203125" style="57" customWidth="1"/>
    <col min="15226" max="15227" width="10.83203125" style="57"/>
    <col min="15228" max="15228" width="9.33203125" style="57" customWidth="1"/>
    <col min="15229" max="15229" width="10.83203125" style="57"/>
    <col min="15230" max="15231" width="9.33203125" style="57" customWidth="1"/>
    <col min="15232" max="15232" width="10.83203125" style="57"/>
    <col min="15233" max="15233" width="9.33203125" style="57" customWidth="1"/>
    <col min="15234" max="15235" width="10.83203125" style="57"/>
    <col min="15236" max="15236" width="9.33203125" style="57" customWidth="1"/>
    <col min="15237" max="15238" width="10.83203125" style="57"/>
    <col min="15239" max="15241" width="9.33203125" style="57" customWidth="1"/>
    <col min="15242" max="15243" width="10.83203125" style="57"/>
    <col min="15244" max="15246" width="9.33203125" style="57" customWidth="1"/>
    <col min="15247" max="15247" width="10.83203125" style="57"/>
    <col min="15248" max="15248" width="9.33203125" style="57" customWidth="1"/>
    <col min="15249" max="15251" width="10.83203125" style="57"/>
    <col min="15252" max="15253" width="9.33203125" style="57" customWidth="1"/>
    <col min="15254" max="15258" width="10.83203125" style="57"/>
    <col min="15259" max="15261" width="9.33203125" style="57" customWidth="1"/>
    <col min="15262" max="15262" width="10.83203125" style="57"/>
    <col min="15263" max="15263" width="9.33203125" style="57" customWidth="1"/>
    <col min="15264" max="15264" width="10.83203125" style="57"/>
    <col min="15265" max="15268" width="9.33203125" style="57" customWidth="1"/>
    <col min="15269" max="15269" width="10.83203125" style="57"/>
    <col min="15270" max="15271" width="9.33203125" style="57" customWidth="1"/>
    <col min="15272" max="15272" width="10.83203125" style="57"/>
    <col min="15273" max="15276" width="9.33203125" style="57" customWidth="1"/>
    <col min="15277" max="15277" width="10.83203125" style="57"/>
    <col min="15278" max="15279" width="9.33203125" style="57" customWidth="1"/>
    <col min="15280" max="15280" width="10.83203125" style="57"/>
    <col min="15281" max="15284" width="9.33203125" style="57" customWidth="1"/>
    <col min="15285" max="15285" width="10.83203125" style="57"/>
    <col min="15286" max="15287" width="9.33203125" style="57" customWidth="1"/>
    <col min="15288" max="15288" width="10.83203125" style="57"/>
    <col min="15289" max="15292" width="9.33203125" style="57" customWidth="1"/>
    <col min="15293" max="15293" width="10.83203125" style="57"/>
    <col min="15294" max="15295" width="9.33203125" style="57" customWidth="1"/>
    <col min="15296" max="15296" width="10.83203125" style="57"/>
    <col min="15297" max="15300" width="9.33203125" style="57" customWidth="1"/>
    <col min="15301" max="15301" width="10.83203125" style="57"/>
    <col min="15302" max="15303" width="9.33203125" style="57" customWidth="1"/>
    <col min="15304" max="15304" width="10.83203125" style="57"/>
    <col min="15305" max="15310" width="9.33203125" style="57" customWidth="1"/>
    <col min="15311" max="15314" width="10.83203125" style="57"/>
    <col min="15315" max="15316" width="9.33203125" style="57" customWidth="1"/>
    <col min="15317" max="15318" width="10.83203125" style="57"/>
    <col min="15319" max="15319" width="9.33203125" style="57" customWidth="1"/>
    <col min="15320" max="15320" width="10.83203125" style="57"/>
    <col min="15321" max="15321" width="9.33203125" style="57" customWidth="1"/>
    <col min="15322" max="15323" width="10.83203125" style="57"/>
    <col min="15324" max="15324" width="9.33203125" style="57" customWidth="1"/>
    <col min="15325" max="15325" width="10.83203125" style="57"/>
    <col min="15326" max="15326" width="9.33203125" style="57" customWidth="1"/>
    <col min="15327" max="15327" width="10.83203125" style="57"/>
    <col min="15328" max="15329" width="9.33203125" style="57" customWidth="1"/>
    <col min="15330" max="15331" width="10.83203125" style="57"/>
    <col min="15332" max="15332" width="9.33203125" style="57" customWidth="1"/>
    <col min="15333" max="15333" width="10.83203125" style="57"/>
    <col min="15334" max="15335" width="9.33203125" style="57" customWidth="1"/>
    <col min="15336" max="15339" width="10.83203125" style="57"/>
    <col min="15340" max="15341" width="9.33203125" style="57" customWidth="1"/>
    <col min="15342" max="15346" width="10.83203125" style="57"/>
    <col min="15347" max="15348" width="9.33203125" style="57" customWidth="1"/>
    <col min="15349" max="15350" width="10.83203125" style="57"/>
    <col min="15351" max="15353" width="9.33203125" style="57" customWidth="1"/>
    <col min="15354" max="15355" width="10.83203125" style="57"/>
    <col min="15356" max="15356" width="9.33203125" style="57" customWidth="1"/>
    <col min="15357" max="15360" width="10.83203125" style="57"/>
    <col min="15361" max="15361" width="9.33203125" style="57" customWidth="1"/>
    <col min="15362" max="15363" width="10.83203125" style="57"/>
    <col min="15364" max="15364" width="9.33203125" style="57" customWidth="1"/>
    <col min="15365" max="15365" width="10.83203125" style="57"/>
    <col min="15366" max="15366" width="9.33203125" style="57" customWidth="1"/>
    <col min="15367" max="15368" width="10.83203125" style="57"/>
    <col min="15369" max="15369" width="9.33203125" style="57" customWidth="1"/>
    <col min="15370" max="15371" width="10.83203125" style="57"/>
    <col min="15372" max="15373" width="9.33203125" style="57" customWidth="1"/>
    <col min="15374" max="15376" width="10.83203125" style="57"/>
    <col min="15377" max="15377" width="9.33203125" style="57" customWidth="1"/>
    <col min="15378" max="15378" width="10.83203125" style="57"/>
    <col min="15379" max="15380" width="9.33203125" style="57" customWidth="1"/>
    <col min="15381" max="15381" width="10.83203125" style="57"/>
    <col min="15382" max="15385" width="9.33203125" style="57" customWidth="1"/>
    <col min="15386" max="15387" width="10.83203125" style="57"/>
    <col min="15388" max="15392" width="9.33203125" style="57" customWidth="1"/>
    <col min="15393" max="15395" width="10.83203125" style="57"/>
    <col min="15396" max="15400" width="9.33203125" style="57" customWidth="1"/>
    <col min="15401" max="15403" width="10.83203125" style="57"/>
    <col min="15404" max="15406" width="9.33203125" style="57" customWidth="1"/>
    <col min="15407" max="15408" width="10.83203125" style="57"/>
    <col min="15409" max="15409" width="9.33203125" style="57" customWidth="1"/>
    <col min="15410" max="15411" width="10.83203125" style="57"/>
    <col min="15412" max="15412" width="9.33203125" style="57" customWidth="1"/>
    <col min="15413" max="15413" width="10.83203125" style="57"/>
    <col min="15414" max="15414" width="9.33203125" style="57" customWidth="1"/>
    <col min="15415" max="15415" width="10.83203125" style="57"/>
    <col min="15416" max="15417" width="9.33203125" style="57" customWidth="1"/>
    <col min="15418" max="15419" width="10.83203125" style="57"/>
    <col min="15420" max="15421" width="9.33203125" style="57" customWidth="1"/>
    <col min="15422" max="15424" width="10.83203125" style="57"/>
    <col min="15425" max="15425" width="9.33203125" style="57" customWidth="1"/>
    <col min="15426" max="15426" width="10.83203125" style="57"/>
    <col min="15427" max="15432" width="9.33203125" style="57" customWidth="1"/>
    <col min="15433" max="15435" width="10.83203125" style="57"/>
    <col min="15436" max="15437" width="9.33203125" style="57" customWidth="1"/>
    <col min="15438" max="15438" width="10.83203125" style="57"/>
    <col min="15439" max="15440" width="9.33203125" style="57" customWidth="1"/>
    <col min="15441" max="15443" width="10.83203125" style="57"/>
    <col min="15444" max="15444" width="9.33203125" style="57" customWidth="1"/>
    <col min="15445" max="15445" width="10.83203125" style="57"/>
    <col min="15446" max="15447" width="9.33203125" style="57" customWidth="1"/>
    <col min="15448" max="15448" width="10.83203125" style="57"/>
    <col min="15449" max="15449" width="9.33203125" style="57" customWidth="1"/>
    <col min="15450" max="15451" width="10.83203125" style="57"/>
    <col min="15452" max="15453" width="9.33203125" style="57" customWidth="1"/>
    <col min="15454" max="15456" width="10.83203125" style="57"/>
    <col min="15457" max="15457" width="9.33203125" style="57" customWidth="1"/>
    <col min="15458" max="15459" width="10.83203125" style="57"/>
    <col min="15460" max="15462" width="9.33203125" style="57" customWidth="1"/>
    <col min="15463" max="15463" width="10.83203125" style="57"/>
    <col min="15464" max="15464" width="9.33203125" style="57" customWidth="1"/>
    <col min="15465" max="15467" width="10.83203125" style="57"/>
    <col min="15468" max="15469" width="9.33203125" style="57" customWidth="1"/>
    <col min="15470" max="15472" width="10.83203125" style="57"/>
    <col min="15473" max="15473" width="9.33203125" style="57" customWidth="1"/>
    <col min="15474" max="15474" width="10.83203125" style="57"/>
    <col min="15475" max="15480" width="9.33203125" style="57" customWidth="1"/>
    <col min="15481" max="15481" width="10.83203125" style="57"/>
    <col min="15482" max="15482" width="9.33203125" style="57" customWidth="1"/>
    <col min="15483" max="15483" width="10.83203125" style="57"/>
    <col min="15484" max="15484" width="9.33203125" style="57" customWidth="1"/>
    <col min="15485" max="15485" width="10.83203125" style="57"/>
    <col min="15486" max="15489" width="9.33203125" style="57" customWidth="1"/>
    <col min="15490" max="15491" width="10.83203125" style="57"/>
    <col min="15492" max="15496" width="9.33203125" style="57" customWidth="1"/>
    <col min="15497" max="15499" width="10.83203125" style="57"/>
    <col min="15500" max="15500" width="9.33203125" style="57" customWidth="1"/>
    <col min="15501" max="15501" width="10.83203125" style="57"/>
    <col min="15502" max="15502" width="9.33203125" style="57" customWidth="1"/>
    <col min="15503" max="15503" width="10.83203125" style="57"/>
    <col min="15504" max="15505" width="9.33203125" style="57" customWidth="1"/>
    <col min="15506" max="15507" width="10.83203125" style="57"/>
    <col min="15508" max="15509" width="9.33203125" style="57" customWidth="1"/>
    <col min="15510" max="15510" width="10.83203125" style="57"/>
    <col min="15511" max="15512" width="9.33203125" style="57" customWidth="1"/>
    <col min="15513" max="15515" width="10.83203125" style="57"/>
    <col min="15516" max="15516" width="9.33203125" style="57" customWidth="1"/>
    <col min="15517" max="15517" width="10.83203125" style="57"/>
    <col min="15518" max="15519" width="9.33203125" style="57" customWidth="1"/>
    <col min="15520" max="15520" width="10.83203125" style="57"/>
    <col min="15521" max="15522" width="9.33203125" style="57" customWidth="1"/>
    <col min="15523" max="15523" width="10.83203125" style="57"/>
    <col min="15524" max="15525" width="9.33203125" style="57" customWidth="1"/>
    <col min="15526" max="15528" width="10.83203125" style="57"/>
    <col min="15529" max="15529" width="9.33203125" style="57" customWidth="1"/>
    <col min="15530" max="15531" width="10.83203125" style="57"/>
    <col min="15532" max="15533" width="9.33203125" style="57" customWidth="1"/>
    <col min="15534" max="15535" width="10.83203125" style="57"/>
    <col min="15536" max="15537" width="9.33203125" style="57" customWidth="1"/>
    <col min="15538" max="15539" width="10.83203125" style="57"/>
    <col min="15540" max="15540" width="9.33203125" style="57" customWidth="1"/>
    <col min="15541" max="15544" width="10.83203125" style="57"/>
    <col min="15545" max="15545" width="9.33203125" style="57" customWidth="1"/>
    <col min="15546" max="15547" width="10.83203125" style="57"/>
    <col min="15548" max="15549" width="9.33203125" style="57" customWidth="1"/>
    <col min="15550" max="15552" width="10.83203125" style="57"/>
    <col min="15553" max="15553" width="9.33203125" style="57" customWidth="1"/>
    <col min="15554" max="15554" width="10.83203125" style="57"/>
    <col min="15555" max="15560" width="9.33203125" style="57" customWidth="1"/>
    <col min="15561" max="15563" width="10.83203125" style="57"/>
    <col min="15564" max="15568" width="9.33203125" style="57" customWidth="1"/>
    <col min="15569" max="15571" width="10.83203125" style="57"/>
    <col min="15572" max="15574" width="9.33203125" style="57" customWidth="1"/>
    <col min="15575" max="15575" width="10.83203125" style="57"/>
    <col min="15576" max="15577" width="9.33203125" style="57" customWidth="1"/>
    <col min="15578" max="15579" width="10.83203125" style="57"/>
    <col min="15580" max="15581" width="9.33203125" style="57" customWidth="1"/>
    <col min="15582" max="15584" width="10.83203125" style="57"/>
    <col min="15585" max="15585" width="9.33203125" style="57" customWidth="1"/>
    <col min="15586" max="15586" width="10.83203125" style="57"/>
    <col min="15587" max="15592" width="9.33203125" style="57" customWidth="1"/>
    <col min="15593" max="15593" width="10.83203125" style="57"/>
    <col min="15594" max="15594" width="9.33203125" style="57" customWidth="1"/>
    <col min="15595" max="15595" width="10.83203125" style="57"/>
    <col min="15596" max="15596" width="9.33203125" style="57" customWidth="1"/>
    <col min="15597" max="15597" width="10.83203125" style="57"/>
    <col min="15598" max="15598" width="9.33203125" style="57" customWidth="1"/>
    <col min="15599" max="15600" width="10.83203125" style="57"/>
    <col min="15601" max="15602" width="9.33203125" style="57" customWidth="1"/>
    <col min="15603" max="15603" width="10.83203125" style="57"/>
    <col min="15604" max="15608" width="9.33203125" style="57" customWidth="1"/>
    <col min="15609" max="15609" width="10.83203125" style="57"/>
    <col min="15610" max="15610" width="9.33203125" style="57" customWidth="1"/>
    <col min="15611" max="15611" width="10.83203125" style="57"/>
    <col min="15612" max="15612" width="9.33203125" style="57" customWidth="1"/>
    <col min="15613" max="15613" width="10.83203125" style="57"/>
    <col min="15614" max="15617" width="9.33203125" style="57" customWidth="1"/>
    <col min="15618" max="15619" width="10.83203125" style="57"/>
    <col min="15620" max="15624" width="9.33203125" style="57" customWidth="1"/>
    <col min="15625" max="15627" width="10.83203125" style="57"/>
    <col min="15628" max="15628" width="9.33203125" style="57" customWidth="1"/>
    <col min="15629" max="15629" width="10.83203125" style="57"/>
    <col min="15630" max="15630" width="9.33203125" style="57" customWidth="1"/>
    <col min="15631" max="15631" width="10.83203125" style="57"/>
    <col min="15632" max="15633" width="9.33203125" style="57" customWidth="1"/>
    <col min="15634" max="15635" width="10.83203125" style="57"/>
    <col min="15636" max="15637" width="9.33203125" style="57" customWidth="1"/>
    <col min="15638" max="15638" width="10.83203125" style="57"/>
    <col min="15639" max="15640" width="9.33203125" style="57" customWidth="1"/>
    <col min="15641" max="15643" width="10.83203125" style="57"/>
    <col min="15644" max="15645" width="9.33203125" style="57" customWidth="1"/>
    <col min="15646" max="15648" width="10.83203125" style="57"/>
    <col min="15649" max="15650" width="9.33203125" style="57" customWidth="1"/>
    <col min="15651" max="15651" width="10.83203125" style="57"/>
    <col min="15652" max="15652" width="9.33203125" style="57" customWidth="1"/>
    <col min="15653" max="15653" width="10.83203125" style="57"/>
    <col min="15654" max="15657" width="9.33203125" style="57" customWidth="1"/>
    <col min="15658" max="15659" width="10.83203125" style="57"/>
    <col min="15660" max="15660" width="9.33203125" style="57" customWidth="1"/>
    <col min="15661" max="15661" width="10.83203125" style="57"/>
    <col min="15662" max="15662" width="9.33203125" style="57" customWidth="1"/>
    <col min="15663" max="15664" width="10.83203125" style="57"/>
    <col min="15665" max="15665" width="9.33203125" style="57" customWidth="1"/>
    <col min="15666" max="15667" width="10.83203125" style="57"/>
    <col min="15668" max="15668" width="9.33203125" style="57" customWidth="1"/>
    <col min="15669" max="15669" width="10.83203125" style="57"/>
    <col min="15670" max="15670" width="9.33203125" style="57" customWidth="1"/>
    <col min="15671" max="15671" width="10.83203125" style="57"/>
    <col min="15672" max="15673" width="9.33203125" style="57" customWidth="1"/>
    <col min="15674" max="15675" width="10.83203125" style="57"/>
    <col min="15676" max="15678" width="9.33203125" style="57" customWidth="1"/>
    <col min="15679" max="15682" width="10.83203125" style="57"/>
    <col min="15683" max="15684" width="9.33203125" style="57" customWidth="1"/>
    <col min="15685" max="15688" width="10.83203125" style="57"/>
    <col min="15689" max="15689" width="9.33203125" style="57" customWidth="1"/>
    <col min="15690" max="15690" width="10.83203125" style="57"/>
    <col min="15691" max="15692" width="9.33203125" style="57" customWidth="1"/>
    <col min="15693" max="15694" width="10.83203125" style="57"/>
    <col min="15695" max="15695" width="9.33203125" style="57" customWidth="1"/>
    <col min="15696" max="15696" width="10.83203125" style="57"/>
    <col min="15697" max="15697" width="9.33203125" style="57" customWidth="1"/>
    <col min="15698" max="15699" width="10.83203125" style="57"/>
    <col min="15700" max="15700" width="9.33203125" style="57" customWidth="1"/>
    <col min="15701" max="15701" width="10.83203125" style="57"/>
    <col min="15702" max="15702" width="9.33203125" style="57" customWidth="1"/>
    <col min="15703" max="15703" width="10.83203125" style="57"/>
    <col min="15704" max="15705" width="9.33203125" style="57" customWidth="1"/>
    <col min="15706" max="15707" width="10.83203125" style="57"/>
    <col min="15708" max="15708" width="9.33203125" style="57" customWidth="1"/>
    <col min="15709" max="15709" width="10.83203125" style="57"/>
    <col min="15710" max="15711" width="9.33203125" style="57" customWidth="1"/>
    <col min="15712" max="15715" width="10.83203125" style="57"/>
    <col min="15716" max="15717" width="9.33203125" style="57" customWidth="1"/>
    <col min="15718" max="15722" width="10.83203125" style="57"/>
    <col min="15723" max="15725" width="9.33203125" style="57" customWidth="1"/>
    <col min="15726" max="15726" width="10.83203125" style="57"/>
    <col min="15727" max="15727" width="9.33203125" style="57" customWidth="1"/>
    <col min="15728" max="15728" width="10.83203125" style="57"/>
    <col min="15729" max="15732" width="9.33203125" style="57" customWidth="1"/>
    <col min="15733" max="15733" width="10.83203125" style="57"/>
    <col min="15734" max="15735" width="9.33203125" style="57" customWidth="1"/>
    <col min="15736" max="15736" width="10.83203125" style="57"/>
    <col min="15737" max="15740" width="9.33203125" style="57" customWidth="1"/>
    <col min="15741" max="15741" width="10.83203125" style="57"/>
    <col min="15742" max="15743" width="9.33203125" style="57" customWidth="1"/>
    <col min="15744" max="15744" width="10.83203125" style="57"/>
    <col min="15745" max="15748" width="9.33203125" style="57" customWidth="1"/>
    <col min="15749" max="15749" width="10.83203125" style="57"/>
    <col min="15750" max="15751" width="9.33203125" style="57" customWidth="1"/>
    <col min="15752" max="15752" width="10.83203125" style="57"/>
    <col min="15753" max="15756" width="9.33203125" style="57" customWidth="1"/>
    <col min="15757" max="15757" width="10.83203125" style="57"/>
    <col min="15758" max="15759" width="9.33203125" style="57" customWidth="1"/>
    <col min="15760" max="15760" width="10.83203125" style="57"/>
    <col min="15761" max="15764" width="9.33203125" style="57" customWidth="1"/>
    <col min="15765" max="15765" width="10.83203125" style="57"/>
    <col min="15766" max="15767" width="9.33203125" style="57" customWidth="1"/>
    <col min="15768" max="15768" width="10.83203125" style="57"/>
    <col min="15769" max="15774" width="9.33203125" style="57" customWidth="1"/>
    <col min="15775" max="15778" width="10.83203125" style="57"/>
    <col min="15779" max="15780" width="9.33203125" style="57" customWidth="1"/>
    <col min="15781" max="15782" width="10.83203125" style="57"/>
    <col min="15783" max="15784" width="9.33203125" style="57" customWidth="1"/>
    <col min="15785" max="15787" width="10.83203125" style="57"/>
    <col min="15788" max="15790" width="9.33203125" style="57" customWidth="1"/>
    <col min="15791" max="15791" width="10.83203125" style="57"/>
    <col min="15792" max="15792" width="9.33203125" style="57" customWidth="1"/>
    <col min="15793" max="15795" width="10.83203125" style="57"/>
    <col min="15796" max="15797" width="9.33203125" style="57" customWidth="1"/>
    <col min="15798" max="15798" width="10.83203125" style="57"/>
    <col min="15799" max="15800" width="9.33203125" style="57" customWidth="1"/>
    <col min="15801" max="15803" width="10.83203125" style="57"/>
    <col min="15804" max="15804" width="9.33203125" style="57" customWidth="1"/>
    <col min="15805" max="15805" width="10.83203125" style="57"/>
    <col min="15806" max="15807" width="9.33203125" style="57" customWidth="1"/>
    <col min="15808" max="15808" width="10.83203125" style="57"/>
    <col min="15809" max="15809" width="9.33203125" style="57" customWidth="1"/>
    <col min="15810" max="15811" width="10.83203125" style="57"/>
    <col min="15812" max="15813" width="9.33203125" style="57" customWidth="1"/>
    <col min="15814" max="15816" width="10.83203125" style="57"/>
    <col min="15817" max="15817" width="9.33203125" style="57" customWidth="1"/>
    <col min="15818" max="15819" width="10.83203125" style="57"/>
    <col min="15820" max="15820" width="9.33203125" style="57" customWidth="1"/>
    <col min="15821" max="15823" width="10.83203125" style="57"/>
    <col min="15824" max="15825" width="9.33203125" style="57" customWidth="1"/>
    <col min="15826" max="15827" width="10.83203125" style="57"/>
    <col min="15828" max="15829" width="9.33203125" style="57" customWidth="1"/>
    <col min="15830" max="15834" width="10.83203125" style="57"/>
    <col min="15835" max="15836" width="9.33203125" style="57" customWidth="1"/>
    <col min="15837" max="15837" width="10.83203125" style="57"/>
    <col min="15838" max="15842" width="9.33203125" style="57" customWidth="1"/>
    <col min="15843" max="15843" width="10.83203125" style="57"/>
    <col min="15844" max="15846" width="9.33203125" style="57" customWidth="1"/>
    <col min="15847" max="15847" width="10.83203125" style="57"/>
    <col min="15848" max="15848" width="9.33203125" style="57" customWidth="1"/>
    <col min="15849" max="15850" width="10.83203125" style="57"/>
    <col min="15851" max="15854" width="9.33203125" style="57" customWidth="1"/>
    <col min="15855" max="15858" width="10.83203125" style="57"/>
    <col min="15859" max="15860" width="9.33203125" style="57" customWidth="1"/>
    <col min="15861" max="15864" width="10.83203125" style="57"/>
    <col min="15865" max="15865" width="9.33203125" style="57" customWidth="1"/>
    <col min="15866" max="15866" width="10.83203125" style="57"/>
    <col min="15867" max="15868" width="9.33203125" style="57" customWidth="1"/>
    <col min="15869" max="15870" width="10.83203125" style="57"/>
    <col min="15871" max="15872" width="9.33203125" style="57" customWidth="1"/>
    <col min="15873" max="15875" width="10.83203125" style="57"/>
    <col min="15876" max="15878" width="9.33203125" style="57" customWidth="1"/>
    <col min="15879" max="15879" width="10.83203125" style="57"/>
    <col min="15880" max="15880" width="9.33203125" style="57" customWidth="1"/>
    <col min="15881" max="15883" width="10.83203125" style="57"/>
    <col min="15884" max="15885" width="9.33203125" style="57" customWidth="1"/>
    <col min="15886" max="15886" width="10.83203125" style="57"/>
    <col min="15887" max="15888" width="9.33203125" style="57" customWidth="1"/>
    <col min="15889" max="15891" width="10.83203125" style="57"/>
    <col min="15892" max="15892" width="9.33203125" style="57" customWidth="1"/>
    <col min="15893" max="15893" width="10.83203125" style="57"/>
    <col min="15894" max="15895" width="9.33203125" style="57" customWidth="1"/>
    <col min="15896" max="15896" width="10.83203125" style="57"/>
    <col min="15897" max="15897" width="9.33203125" style="57" customWidth="1"/>
    <col min="15898" max="15899" width="10.83203125" style="57"/>
    <col min="15900" max="15901" width="9.33203125" style="57" customWidth="1"/>
    <col min="15902" max="15904" width="10.83203125" style="57"/>
    <col min="15905" max="15905" width="9.33203125" style="57" customWidth="1"/>
    <col min="15906" max="15907" width="10.83203125" style="57"/>
    <col min="15908" max="15908" width="9.33203125" style="57" customWidth="1"/>
    <col min="15909" max="15911" width="10.83203125" style="57"/>
    <col min="15912" max="15913" width="9.33203125" style="57" customWidth="1"/>
    <col min="15914" max="15915" width="10.83203125" style="57"/>
    <col min="15916" max="15917" width="9.33203125" style="57" customWidth="1"/>
    <col min="15918" max="15922" width="10.83203125" style="57"/>
    <col min="15923" max="15925" width="9.33203125" style="57" customWidth="1"/>
    <col min="15926" max="15926" width="10.83203125" style="57"/>
    <col min="15927" max="15927" width="9.33203125" style="57" customWidth="1"/>
    <col min="15928" max="15928" width="10.83203125" style="57"/>
    <col min="15929" max="15932" width="9.33203125" style="57" customWidth="1"/>
    <col min="15933" max="15933" width="10.83203125" style="57"/>
    <col min="15934" max="15935" width="9.33203125" style="57" customWidth="1"/>
    <col min="15936" max="15936" width="10.83203125" style="57"/>
    <col min="15937" max="15940" width="9.33203125" style="57" customWidth="1"/>
    <col min="15941" max="15941" width="10.83203125" style="57"/>
    <col min="15942" max="15943" width="9.33203125" style="57" customWidth="1"/>
    <col min="15944" max="15944" width="10.83203125" style="57"/>
    <col min="15945" max="15948" width="9.33203125" style="57" customWidth="1"/>
    <col min="15949" max="15949" width="10.83203125" style="57"/>
    <col min="15950" max="15951" width="9.33203125" style="57" customWidth="1"/>
    <col min="15952" max="15952" width="10.83203125" style="57"/>
    <col min="15953" max="15956" width="9.33203125" style="57" customWidth="1"/>
    <col min="15957" max="15957" width="10.83203125" style="57"/>
    <col min="15958" max="15959" width="9.33203125" style="57" customWidth="1"/>
    <col min="15960" max="15960" width="10.83203125" style="57"/>
    <col min="15961" max="15964" width="9.33203125" style="57" customWidth="1"/>
    <col min="15965" max="15965" width="10.83203125" style="57"/>
    <col min="15966" max="15967" width="9.33203125" style="57" customWidth="1"/>
    <col min="15968" max="15968" width="10.83203125" style="57"/>
    <col min="15969" max="15974" width="9.33203125" style="57" customWidth="1"/>
    <col min="15975" max="15978" width="10.83203125" style="57"/>
    <col min="15979" max="15980" width="9.33203125" style="57" customWidth="1"/>
    <col min="15981" max="15982" width="10.83203125" style="57"/>
    <col min="15983" max="15983" width="9.33203125" style="57" customWidth="1"/>
    <col min="15984" max="15984" width="10.83203125" style="57"/>
    <col min="15985" max="15985" width="9.33203125" style="57" customWidth="1"/>
    <col min="15986" max="15987" width="10.83203125" style="57"/>
    <col min="15988" max="15988" width="9.33203125" style="57" customWidth="1"/>
    <col min="15989" max="15989" width="10.83203125" style="57"/>
    <col min="15990" max="15990" width="9.33203125" style="57" customWidth="1"/>
    <col min="15991" max="15991" width="10.83203125" style="57"/>
    <col min="15992" max="15993" width="9.33203125" style="57" customWidth="1"/>
    <col min="15994" max="15995" width="10.83203125" style="57"/>
    <col min="15996" max="15996" width="9.33203125" style="57" customWidth="1"/>
    <col min="15997" max="15997" width="10.83203125" style="57"/>
    <col min="15998" max="15999" width="9.33203125" style="57" customWidth="1"/>
    <col min="16000" max="16003" width="10.83203125" style="57"/>
    <col min="16004" max="16005" width="9.33203125" style="57" customWidth="1"/>
    <col min="16006" max="16010" width="10.83203125" style="57"/>
    <col min="16011" max="16012" width="9.33203125" style="57" customWidth="1"/>
    <col min="16013" max="16014" width="10.83203125" style="57"/>
    <col min="16015" max="16017" width="9.33203125" style="57" customWidth="1"/>
    <col min="16018" max="16019" width="10.83203125" style="57"/>
    <col min="16020" max="16020" width="9.33203125" style="57" customWidth="1"/>
    <col min="16021" max="16024" width="10.83203125" style="57"/>
    <col min="16025" max="16025" width="9.33203125" style="57" customWidth="1"/>
    <col min="16026" max="16027" width="10.83203125" style="57"/>
    <col min="16028" max="16028" width="9.33203125" style="57" customWidth="1"/>
    <col min="16029" max="16029" width="10.83203125" style="57"/>
    <col min="16030" max="16030" width="9.33203125" style="57" customWidth="1"/>
    <col min="16031" max="16032" width="10.83203125" style="57"/>
    <col min="16033" max="16033" width="9.33203125" style="57" customWidth="1"/>
    <col min="16034" max="16035" width="10.83203125" style="57"/>
    <col min="16036" max="16037" width="9.33203125" style="57" customWidth="1"/>
    <col min="16038" max="16040" width="10.83203125" style="57"/>
    <col min="16041" max="16041" width="9.33203125" style="57" customWidth="1"/>
    <col min="16042" max="16042" width="10.83203125" style="57"/>
    <col min="16043" max="16044" width="9.33203125" style="57" customWidth="1"/>
    <col min="16045" max="16045" width="10.83203125" style="57"/>
    <col min="16046" max="16049" width="9.33203125" style="57" customWidth="1"/>
    <col min="16050" max="16051" width="10.83203125" style="57"/>
    <col min="16052" max="16056" width="9.33203125" style="57" customWidth="1"/>
    <col min="16057" max="16059" width="10.83203125" style="57"/>
    <col min="16060" max="16064" width="9.33203125" style="57" customWidth="1"/>
    <col min="16065" max="16067" width="10.83203125" style="57"/>
    <col min="16068" max="16070" width="9.33203125" style="57" customWidth="1"/>
    <col min="16071" max="16072" width="10.83203125" style="57"/>
    <col min="16073" max="16073" width="9.33203125" style="57" customWidth="1"/>
    <col min="16074" max="16075" width="10.83203125" style="57"/>
    <col min="16076" max="16076" width="9.33203125" style="57" customWidth="1"/>
    <col min="16077" max="16077" width="10.83203125" style="57"/>
    <col min="16078" max="16078" width="9.33203125" style="57" customWidth="1"/>
    <col min="16079" max="16079" width="10.83203125" style="57"/>
    <col min="16080" max="16081" width="9.33203125" style="57" customWidth="1"/>
    <col min="16082" max="16083" width="10.83203125" style="57"/>
    <col min="16084" max="16085" width="9.33203125" style="57" customWidth="1"/>
    <col min="16086" max="16088" width="10.83203125" style="57"/>
    <col min="16089" max="16089" width="9.33203125" style="57" customWidth="1"/>
    <col min="16090" max="16090" width="10.83203125" style="57"/>
    <col min="16091" max="16096" width="9.33203125" style="57" customWidth="1"/>
    <col min="16097" max="16099" width="10.83203125" style="57"/>
    <col min="16100" max="16101" width="9.33203125" style="57" customWidth="1"/>
    <col min="16102" max="16102" width="10.83203125" style="57"/>
    <col min="16103" max="16104" width="9.33203125" style="57" customWidth="1"/>
    <col min="16105" max="16107" width="10.83203125" style="57"/>
    <col min="16108" max="16108" width="9.33203125" style="57" customWidth="1"/>
    <col min="16109" max="16109" width="10.83203125" style="57"/>
    <col min="16110" max="16111" width="9.33203125" style="57" customWidth="1"/>
    <col min="16112" max="16112" width="10.83203125" style="57"/>
    <col min="16113" max="16113" width="9.33203125" style="57" customWidth="1"/>
    <col min="16114" max="16115" width="10.83203125" style="57"/>
    <col min="16116" max="16117" width="9.33203125" style="57" customWidth="1"/>
    <col min="16118" max="16120" width="10.83203125" style="57"/>
    <col min="16121" max="16121" width="9.33203125" style="57" customWidth="1"/>
    <col min="16122" max="16123" width="10.83203125" style="57"/>
    <col min="16124" max="16126" width="9.33203125" style="57" customWidth="1"/>
    <col min="16127" max="16127" width="10.83203125" style="57"/>
    <col min="16128" max="16128" width="9.33203125" style="57" customWidth="1"/>
    <col min="16129" max="16131" width="10.83203125" style="57"/>
    <col min="16132" max="16133" width="9.33203125" style="57" customWidth="1"/>
    <col min="16134" max="16136" width="10.83203125" style="57"/>
    <col min="16137" max="16137" width="9.33203125" style="57" customWidth="1"/>
    <col min="16138" max="16138" width="10.83203125" style="57"/>
    <col min="16139" max="16142" width="9.33203125" style="57" customWidth="1"/>
    <col min="16143" max="16143" width="10.83203125" style="57"/>
    <col min="16144" max="16144" width="9.33203125" style="57" customWidth="1"/>
    <col min="16145" max="16147" width="10.83203125" style="57"/>
    <col min="16148" max="16148" width="9.33203125" style="57" customWidth="1"/>
    <col min="16149" max="16149" width="10.83203125" style="57"/>
    <col min="16150" max="16151" width="9.33203125" style="57" customWidth="1"/>
    <col min="16152" max="16152" width="10.83203125" style="57"/>
    <col min="16153" max="16153" width="9.33203125" style="57" customWidth="1"/>
    <col min="16154" max="16155" width="10.83203125" style="57"/>
    <col min="16156" max="16156" width="9.33203125" style="57" customWidth="1"/>
    <col min="16157" max="16158" width="10.83203125" style="57"/>
    <col min="16159" max="16161" width="9.33203125" style="57" customWidth="1"/>
    <col min="16162" max="16163" width="10.83203125" style="57"/>
    <col min="16164" max="16164" width="9.33203125" style="57" customWidth="1"/>
    <col min="16165" max="16166" width="10.83203125" style="57"/>
    <col min="16167" max="16167" width="9.33203125" style="57" customWidth="1"/>
    <col min="16168" max="16168" width="10.83203125" style="57"/>
    <col min="16169" max="16169" width="9.33203125" style="57" customWidth="1"/>
    <col min="16170" max="16171" width="10.83203125" style="57"/>
    <col min="16172" max="16172" width="9.33203125" style="57" customWidth="1"/>
    <col min="16173" max="16173" width="10.83203125" style="57"/>
    <col min="16174" max="16174" width="9.33203125" style="57" customWidth="1"/>
    <col min="16175" max="16175" width="10.83203125" style="57"/>
    <col min="16176" max="16177" width="9.33203125" style="57" customWidth="1"/>
    <col min="16178" max="16179" width="10.83203125" style="57"/>
    <col min="16180" max="16182" width="9.33203125" style="57" customWidth="1"/>
    <col min="16183" max="16183" width="10.83203125" style="57"/>
    <col min="16184" max="16184" width="9.33203125" style="57" customWidth="1"/>
    <col min="16185" max="16187" width="10.83203125" style="57"/>
    <col min="16188" max="16189" width="9.33203125" style="57" customWidth="1"/>
    <col min="16190" max="16192" width="10.83203125" style="57"/>
    <col min="16193" max="16193" width="9.33203125" style="57" customWidth="1"/>
    <col min="16194" max="16194" width="10.83203125" style="57"/>
    <col min="16195" max="16196" width="9.33203125" style="57" customWidth="1"/>
    <col min="16197" max="16198" width="10.83203125" style="57"/>
    <col min="16199" max="16200" width="9.33203125" style="57" customWidth="1"/>
    <col min="16201" max="16203" width="10.83203125" style="57"/>
    <col min="16204" max="16206" width="9.33203125" style="57" customWidth="1"/>
    <col min="16207" max="16207" width="10.83203125" style="57"/>
    <col min="16208" max="16208" width="9.33203125" style="57" customWidth="1"/>
    <col min="16209" max="16211" width="10.83203125" style="57"/>
    <col min="16212" max="16212" width="9.33203125" style="57" customWidth="1"/>
    <col min="16213" max="16213" width="10.83203125" style="57"/>
    <col min="16214" max="16217" width="9.33203125" style="57" customWidth="1"/>
    <col min="16218" max="16219" width="10.83203125" style="57"/>
    <col min="16220" max="16222" width="9.33203125" style="57" customWidth="1"/>
    <col min="16223" max="16223" width="10.83203125" style="57"/>
    <col min="16224" max="16224" width="9.33203125" style="57" customWidth="1"/>
    <col min="16225" max="16227" width="10.83203125" style="57"/>
    <col min="16228" max="16228" width="9.33203125" style="57" customWidth="1"/>
    <col min="16229" max="16229" width="10.83203125" style="57"/>
    <col min="16230" max="16230" width="9.33203125" style="57" customWidth="1"/>
    <col min="16231" max="16231" width="10.83203125" style="57"/>
    <col min="16232" max="16233" width="9.33203125" style="57" customWidth="1"/>
    <col min="16234" max="16235" width="10.83203125" style="57"/>
    <col min="16236" max="16237" width="9.33203125" style="57" customWidth="1"/>
    <col min="16238" max="16239" width="10.83203125" style="57"/>
    <col min="16240" max="16242" width="9.33203125" style="57" customWidth="1"/>
    <col min="16243" max="16243" width="10.83203125" style="57"/>
    <col min="16244" max="16246" width="9.33203125" style="57" customWidth="1"/>
    <col min="16247" max="16248" width="10.83203125" style="57"/>
    <col min="16249" max="16249" width="9.33203125" style="57" customWidth="1"/>
    <col min="16250" max="16251" width="10.83203125" style="57"/>
    <col min="16252" max="16252" width="9.33203125" style="57" customWidth="1"/>
    <col min="16253" max="16253" width="10.83203125" style="57"/>
    <col min="16254" max="16257" width="9.33203125" style="57" customWidth="1"/>
    <col min="16258" max="16259" width="10.83203125" style="57"/>
    <col min="16260" max="16260" width="9.33203125" style="57" customWidth="1"/>
    <col min="16261" max="16263" width="10.83203125" style="57"/>
    <col min="16264" max="16265" width="9.33203125" style="57" customWidth="1"/>
    <col min="16266" max="16267" width="10.83203125" style="57"/>
    <col min="16268" max="16270" width="9.33203125" style="57" customWidth="1"/>
    <col min="16271" max="16274" width="10.83203125" style="57"/>
    <col min="16275" max="16276" width="9.33203125" style="57" customWidth="1"/>
    <col min="16277" max="16280" width="10.83203125" style="57"/>
    <col min="16281" max="16281" width="9.33203125" style="57" customWidth="1"/>
    <col min="16282" max="16282" width="10.83203125" style="57"/>
    <col min="16283" max="16284" width="9.33203125" style="57" customWidth="1"/>
    <col min="16285" max="16286" width="10.83203125" style="57"/>
    <col min="16287" max="16287" width="9.33203125" style="57" customWidth="1"/>
    <col min="16288" max="16288" width="10.83203125" style="57"/>
    <col min="16289" max="16289" width="9.33203125" style="57" customWidth="1"/>
    <col min="16290" max="16291" width="10.83203125" style="57"/>
    <col min="16292" max="16292" width="9.33203125" style="57" customWidth="1"/>
    <col min="16293" max="16293" width="10.83203125" style="57"/>
    <col min="16294" max="16294" width="9.33203125" style="57" customWidth="1"/>
    <col min="16295" max="16295" width="10.83203125" style="57"/>
    <col min="16296" max="16297" width="9.33203125" style="57" customWidth="1"/>
    <col min="16298" max="16299" width="10.83203125" style="57"/>
    <col min="16300" max="16300" width="9.33203125" style="57" customWidth="1"/>
    <col min="16301" max="16301" width="10.83203125" style="57"/>
    <col min="16302" max="16303" width="9.33203125" style="57" customWidth="1"/>
    <col min="16304" max="16307" width="10.83203125" style="57"/>
    <col min="16308" max="16309" width="9.33203125" style="57" customWidth="1"/>
    <col min="16310" max="16314" width="10.83203125" style="57"/>
    <col min="16315" max="16317" width="9.33203125" style="57" customWidth="1"/>
    <col min="16318" max="16318" width="10.83203125" style="57"/>
    <col min="16319" max="16319" width="9.33203125" style="57" customWidth="1"/>
    <col min="16320" max="16320" width="10.83203125" style="57"/>
    <col min="16321" max="16324" width="9.33203125" style="57" customWidth="1"/>
    <col min="16325" max="16325" width="10.83203125" style="57"/>
    <col min="16326" max="16327" width="9.33203125" style="57" customWidth="1"/>
    <col min="16328" max="16328" width="10.83203125" style="57"/>
    <col min="16329" max="16332" width="9.33203125" style="57" customWidth="1"/>
    <col min="16333" max="16333" width="10.83203125" style="57"/>
    <col min="16334" max="16335" width="9.33203125" style="57" customWidth="1"/>
    <col min="16336" max="16336" width="10.83203125" style="57"/>
    <col min="16337" max="16340" width="9.33203125" style="57" customWidth="1"/>
    <col min="16341" max="16341" width="10.83203125" style="57"/>
    <col min="16342" max="16343" width="9.33203125" style="57" customWidth="1"/>
    <col min="16344" max="16344" width="10.83203125" style="57"/>
    <col min="16345" max="16348" width="9.33203125" style="57" customWidth="1"/>
    <col min="16349" max="16349" width="10.83203125" style="57"/>
    <col min="16350" max="16351" width="9.33203125" style="57" customWidth="1"/>
    <col min="16352" max="16352" width="10.83203125" style="57"/>
    <col min="16353" max="16356" width="9.33203125" style="57" customWidth="1"/>
    <col min="16357" max="16357" width="10.83203125" style="57"/>
    <col min="16358" max="16359" width="9.33203125" style="57" customWidth="1"/>
    <col min="16360" max="16360" width="10.83203125" style="57"/>
    <col min="16361" max="16366" width="9.33203125" style="57" customWidth="1"/>
    <col min="16367" max="16370" width="10.83203125" style="57"/>
    <col min="16371" max="16372" width="9.33203125" style="57" customWidth="1"/>
    <col min="16373" max="16373" width="10.83203125" style="57"/>
    <col min="16374" max="16375" width="9.33203125" style="57" customWidth="1"/>
    <col min="16376" max="16376" width="10.83203125" style="57"/>
    <col min="16377" max="16377" width="9.33203125" style="57" customWidth="1"/>
    <col min="16378" max="16379" width="10.83203125" style="57"/>
    <col min="16380" max="16381" width="9.33203125" style="57" customWidth="1"/>
    <col min="16382" max="16384" width="10.83203125" style="57"/>
  </cols>
  <sheetData>
    <row r="1" spans="1:13" s="65" customFormat="1" x14ac:dyDescent="0.15">
      <c r="B1" s="65" t="s">
        <v>165</v>
      </c>
    </row>
    <row r="2" spans="1:13" s="65" customFormat="1" x14ac:dyDescent="0.15">
      <c r="B2" s="57" t="s">
        <v>10</v>
      </c>
    </row>
    <row r="3" spans="1:13" s="65" customFormat="1" x14ac:dyDescent="0.15">
      <c r="B3" s="57" t="s">
        <v>7</v>
      </c>
    </row>
    <row r="4" spans="1:13" s="65" customFormat="1" x14ac:dyDescent="0.15">
      <c r="B4" s="57" t="s">
        <v>8</v>
      </c>
    </row>
    <row r="5" spans="1:13" s="65" customFormat="1" x14ac:dyDescent="0.15">
      <c r="B5" s="57" t="s">
        <v>209</v>
      </c>
    </row>
    <row r="6" spans="1:13" s="65" customFormat="1" x14ac:dyDescent="0.15">
      <c r="B6" s="57"/>
    </row>
    <row r="7" spans="1:13" ht="16" x14ac:dyDescent="0.25">
      <c r="B7" s="72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56"/>
    </row>
    <row r="8" spans="1:13" x14ac:dyDescent="0.15">
      <c r="A8" s="108"/>
      <c r="B8" s="177"/>
      <c r="C8" s="18" t="s">
        <v>29</v>
      </c>
      <c r="D8" s="18" t="s">
        <v>50</v>
      </c>
      <c r="E8" s="18" t="s">
        <v>65</v>
      </c>
      <c r="F8" s="18" t="s">
        <v>107</v>
      </c>
      <c r="G8" s="18" t="s">
        <v>108</v>
      </c>
      <c r="H8" s="94" t="s">
        <v>12</v>
      </c>
      <c r="I8" s="94" t="s">
        <v>202</v>
      </c>
      <c r="J8" s="94" t="s">
        <v>227</v>
      </c>
      <c r="K8" s="113" t="s">
        <v>228</v>
      </c>
      <c r="L8" s="98" t="s">
        <v>4</v>
      </c>
      <c r="M8" s="13" t="s">
        <v>5</v>
      </c>
    </row>
    <row r="9" spans="1:13" x14ac:dyDescent="0.15">
      <c r="A9" s="108"/>
      <c r="B9" s="177" t="s">
        <v>97</v>
      </c>
      <c r="C9" s="73">
        <v>221744.48754120001</v>
      </c>
      <c r="D9" s="73">
        <v>221744.48754120001</v>
      </c>
      <c r="E9" s="73">
        <v>221744.48754120001</v>
      </c>
      <c r="F9" s="73">
        <v>221744.48754120001</v>
      </c>
      <c r="G9" s="73">
        <v>221744.48754120001</v>
      </c>
      <c r="H9" s="86">
        <v>221744.48754120001</v>
      </c>
      <c r="I9" s="128">
        <v>221744.48754120001</v>
      </c>
      <c r="J9" s="148">
        <v>221744.48754120001</v>
      </c>
      <c r="K9" s="148">
        <v>221744.48754120001</v>
      </c>
      <c r="L9" s="31">
        <f>(K9-F9)/F9</f>
        <v>0</v>
      </c>
      <c r="M9" s="31">
        <f>(K9-J9)/J9</f>
        <v>0</v>
      </c>
    </row>
    <row r="10" spans="1:13" x14ac:dyDescent="0.15">
      <c r="A10" s="108"/>
      <c r="B10" s="178" t="s">
        <v>76</v>
      </c>
      <c r="C10" s="50">
        <v>190000</v>
      </c>
      <c r="D10" s="50">
        <v>190000</v>
      </c>
      <c r="E10" s="50">
        <v>340000</v>
      </c>
      <c r="F10" s="50">
        <v>221367.59068600001</v>
      </c>
      <c r="G10" s="50">
        <v>349716.55429</v>
      </c>
      <c r="H10" s="45">
        <v>324220.42910000001</v>
      </c>
      <c r="I10" s="124">
        <v>296122.42530300003</v>
      </c>
      <c r="J10" s="124">
        <v>369692.00914501201</v>
      </c>
      <c r="K10" s="124">
        <v>193672.03547199999</v>
      </c>
      <c r="L10" s="81">
        <f>(K10-F10)/F10</f>
        <v>-0.12511115619126434</v>
      </c>
      <c r="M10" s="81">
        <f>(K10-J10)/J10</f>
        <v>-0.47612598952326296</v>
      </c>
    </row>
    <row r="11" spans="1:13" x14ac:dyDescent="0.15">
      <c r="A11" s="108"/>
      <c r="B11" s="177" t="s">
        <v>87</v>
      </c>
      <c r="C11" s="73">
        <v>93162.184738869997</v>
      </c>
      <c r="D11" s="73">
        <v>93162.184738869997</v>
      </c>
      <c r="E11" s="73">
        <v>93162.184738869997</v>
      </c>
      <c r="F11" s="73">
        <v>93162.184738869997</v>
      </c>
      <c r="G11" s="73">
        <v>93162.184738869997</v>
      </c>
      <c r="H11" s="86">
        <v>93162.184738869997</v>
      </c>
      <c r="I11" s="128">
        <v>93162.184738869997</v>
      </c>
      <c r="J11" s="148">
        <v>93162.184738869997</v>
      </c>
      <c r="K11" s="148">
        <v>93162.184738869997</v>
      </c>
      <c r="L11" s="31">
        <f t="shared" ref="L11:L29" si="0">(K11-F11)/F11</f>
        <v>0</v>
      </c>
      <c r="M11" s="31">
        <f t="shared" ref="M11:M29" si="1">(K11-J11)/J11</f>
        <v>0</v>
      </c>
    </row>
    <row r="12" spans="1:13" x14ac:dyDescent="0.15">
      <c r="A12" s="108"/>
      <c r="B12" s="177" t="s">
        <v>58</v>
      </c>
      <c r="C12" s="73">
        <v>163712</v>
      </c>
      <c r="D12" s="73">
        <v>169686</v>
      </c>
      <c r="E12" s="73">
        <v>173357.97</v>
      </c>
      <c r="F12" s="73">
        <v>115975.13</v>
      </c>
      <c r="G12" s="73">
        <v>63463.7</v>
      </c>
      <c r="H12" s="86">
        <v>61341.77</v>
      </c>
      <c r="I12" s="128">
        <v>62943.13</v>
      </c>
      <c r="J12" s="146">
        <v>79710.22</v>
      </c>
      <c r="K12" s="148">
        <v>68377.820000000007</v>
      </c>
      <c r="L12" s="31">
        <f t="shared" si="0"/>
        <v>-0.41040962834014494</v>
      </c>
      <c r="M12" s="31">
        <f t="shared" si="1"/>
        <v>-0.14216997519264146</v>
      </c>
    </row>
    <row r="13" spans="1:13" x14ac:dyDescent="0.15">
      <c r="A13" s="108"/>
      <c r="B13" s="177" t="s">
        <v>96</v>
      </c>
      <c r="C13" s="73">
        <v>53700</v>
      </c>
      <c r="D13" s="73">
        <v>58100</v>
      </c>
      <c r="E13" s="73">
        <v>56700</v>
      </c>
      <c r="F13" s="73">
        <v>56500</v>
      </c>
      <c r="G13" s="73">
        <v>55500</v>
      </c>
      <c r="H13" s="86">
        <v>55200</v>
      </c>
      <c r="I13" s="128">
        <v>35700</v>
      </c>
      <c r="J13" s="146">
        <v>24900</v>
      </c>
      <c r="K13" s="148">
        <v>27900</v>
      </c>
      <c r="L13" s="31">
        <f t="shared" si="0"/>
        <v>-0.50619469026548669</v>
      </c>
      <c r="M13" s="31">
        <f t="shared" si="1"/>
        <v>0.12048192771084337</v>
      </c>
    </row>
    <row r="14" spans="1:13" x14ac:dyDescent="0.15">
      <c r="A14" s="108"/>
      <c r="B14" s="177" t="s">
        <v>84</v>
      </c>
      <c r="C14" s="73">
        <v>133600</v>
      </c>
      <c r="D14" s="73">
        <v>58100</v>
      </c>
      <c r="E14" s="73">
        <v>46700</v>
      </c>
      <c r="F14" s="73">
        <v>47062.879999999997</v>
      </c>
      <c r="G14" s="73">
        <v>46595.32</v>
      </c>
      <c r="H14" s="86">
        <v>46349.04</v>
      </c>
      <c r="I14" s="128">
        <v>38429.1</v>
      </c>
      <c r="J14" s="146">
        <v>48353.2</v>
      </c>
      <c r="K14" s="148">
        <v>48130</v>
      </c>
      <c r="L14" s="31">
        <f t="shared" si="0"/>
        <v>2.2674345471420422E-2</v>
      </c>
      <c r="M14" s="31">
        <f t="shared" si="1"/>
        <v>-4.6160336854643973E-3</v>
      </c>
    </row>
    <row r="15" spans="1:13" x14ac:dyDescent="0.15">
      <c r="A15" s="108"/>
      <c r="B15" s="177" t="s">
        <v>101</v>
      </c>
      <c r="C15" s="73">
        <v>36020.113039999997</v>
      </c>
      <c r="D15" s="73">
        <v>36020.113039999997</v>
      </c>
      <c r="E15" s="73">
        <v>36020.113039999997</v>
      </c>
      <c r="F15" s="73">
        <v>36020.113039999997</v>
      </c>
      <c r="G15" s="73">
        <v>36020.113039999997</v>
      </c>
      <c r="H15" s="86">
        <v>36020.113039999997</v>
      </c>
      <c r="I15" s="128">
        <v>36020.113039999997</v>
      </c>
      <c r="J15" s="148">
        <v>36020.113039999997</v>
      </c>
      <c r="K15" s="148">
        <v>36020.113039999997</v>
      </c>
      <c r="L15" s="31">
        <f t="shared" si="0"/>
        <v>0</v>
      </c>
      <c r="M15" s="31">
        <f t="shared" si="1"/>
        <v>0</v>
      </c>
    </row>
    <row r="16" spans="1:13" x14ac:dyDescent="0.15">
      <c r="A16" s="108"/>
      <c r="B16" s="25" t="s">
        <v>85</v>
      </c>
      <c r="D16" s="89"/>
      <c r="E16" s="89"/>
      <c r="F16" s="89"/>
      <c r="G16" s="89"/>
      <c r="H16" s="106">
        <v>33408.071597499998</v>
      </c>
      <c r="I16" s="128">
        <v>32117.576502608001</v>
      </c>
      <c r="J16" s="146">
        <v>29985.27512056</v>
      </c>
      <c r="K16" s="148">
        <v>33074.293070214997</v>
      </c>
      <c r="L16" s="31"/>
      <c r="M16" s="31">
        <f t="shared" si="1"/>
        <v>0.10301782915898446</v>
      </c>
    </row>
    <row r="17" spans="1:14" x14ac:dyDescent="0.15">
      <c r="A17" s="108"/>
      <c r="B17" s="177" t="s">
        <v>103</v>
      </c>
      <c r="C17" s="73">
        <v>26873</v>
      </c>
      <c r="D17" s="73">
        <v>35009</v>
      </c>
      <c r="E17" s="73">
        <v>50992.877549999997</v>
      </c>
      <c r="F17" s="73">
        <v>24451.073</v>
      </c>
      <c r="G17" s="73">
        <v>24251.20475216</v>
      </c>
      <c r="H17" s="86">
        <v>3864.2257456900002</v>
      </c>
      <c r="I17" s="128">
        <v>1304.35178355625</v>
      </c>
      <c r="J17" s="146">
        <v>866.261130538467</v>
      </c>
      <c r="K17" s="148">
        <v>858.39167369075005</v>
      </c>
      <c r="L17" s="31">
        <f t="shared" si="0"/>
        <v>-0.96489349675203417</v>
      </c>
      <c r="M17" s="31">
        <f t="shared" si="1"/>
        <v>-9.0843933431773629E-3</v>
      </c>
    </row>
    <row r="18" spans="1:14" x14ac:dyDescent="0.15">
      <c r="A18" s="108"/>
      <c r="B18" s="177" t="s">
        <v>113</v>
      </c>
      <c r="C18" s="73">
        <v>14560.880217043001</v>
      </c>
      <c r="D18" s="73">
        <v>14560.880217043001</v>
      </c>
      <c r="E18" s="73">
        <v>14560.880217043001</v>
      </c>
      <c r="F18" s="73">
        <v>14560.880217043001</v>
      </c>
      <c r="G18" s="73">
        <v>14560.880217043001</v>
      </c>
      <c r="H18" s="86">
        <v>14560.880217043001</v>
      </c>
      <c r="I18" s="128">
        <v>14560.880217043001</v>
      </c>
      <c r="J18" s="148">
        <v>14560.880217043001</v>
      </c>
      <c r="K18" s="148">
        <v>14560.880217043001</v>
      </c>
      <c r="L18" s="31">
        <f t="shared" si="0"/>
        <v>0</v>
      </c>
      <c r="M18" s="31">
        <f t="shared" si="1"/>
        <v>0</v>
      </c>
    </row>
    <row r="19" spans="1:14" x14ac:dyDescent="0.15">
      <c r="A19" s="108"/>
      <c r="B19" s="177" t="s">
        <v>82</v>
      </c>
      <c r="C19" s="73">
        <v>9010.2186053599999</v>
      </c>
      <c r="D19" s="73">
        <v>9010.2186053599999</v>
      </c>
      <c r="E19" s="73">
        <v>9010.2186053599999</v>
      </c>
      <c r="F19" s="73">
        <v>9010.2186053599999</v>
      </c>
      <c r="G19" s="73">
        <v>9010.2186053599999</v>
      </c>
      <c r="H19" s="86">
        <v>9010.2186053599999</v>
      </c>
      <c r="I19" s="128">
        <v>9010.2186053599999</v>
      </c>
      <c r="J19" s="148">
        <v>9010.2186053599999</v>
      </c>
      <c r="K19" s="148">
        <v>9010.2186053599999</v>
      </c>
      <c r="L19" s="31">
        <f t="shared" si="0"/>
        <v>0</v>
      </c>
      <c r="M19" s="31">
        <f t="shared" si="1"/>
        <v>0</v>
      </c>
    </row>
    <row r="20" spans="1:14" x14ac:dyDescent="0.15">
      <c r="A20" s="108"/>
      <c r="B20" s="177" t="s">
        <v>51</v>
      </c>
      <c r="C20" s="73">
        <v>14018</v>
      </c>
      <c r="D20" s="73">
        <v>15044.87</v>
      </c>
      <c r="E20" s="73">
        <v>18142</v>
      </c>
      <c r="F20" s="73">
        <v>10863.67</v>
      </c>
      <c r="G20" s="73">
        <v>8373.8080000000009</v>
      </c>
      <c r="H20" s="86">
        <v>8702.73</v>
      </c>
      <c r="I20" s="128">
        <v>7808.87</v>
      </c>
      <c r="J20" s="146">
        <v>7607.3</v>
      </c>
      <c r="K20" s="148">
        <v>8353.6</v>
      </c>
      <c r="L20" s="31">
        <f t="shared" si="0"/>
        <v>-0.23105175322888119</v>
      </c>
      <c r="M20" s="31">
        <f t="shared" si="1"/>
        <v>9.8103137775557708E-2</v>
      </c>
    </row>
    <row r="21" spans="1:14" x14ac:dyDescent="0.15">
      <c r="A21" s="108"/>
      <c r="B21" s="177" t="s">
        <v>88</v>
      </c>
      <c r="C21" s="73">
        <v>7741</v>
      </c>
      <c r="D21" s="73">
        <v>9042.7000000000007</v>
      </c>
      <c r="E21" s="73">
        <v>6965.8</v>
      </c>
      <c r="F21" s="73">
        <v>7913.8</v>
      </c>
      <c r="G21" s="73">
        <v>6907</v>
      </c>
      <c r="H21" s="86">
        <v>8451.9043899999997</v>
      </c>
      <c r="I21" s="128">
        <v>2084.6360599999998</v>
      </c>
      <c r="J21" s="146">
        <v>1585.63444</v>
      </c>
      <c r="K21" s="148">
        <v>1856.99613</v>
      </c>
      <c r="L21" s="31">
        <f t="shared" si="0"/>
        <v>-0.76534709873891171</v>
      </c>
      <c r="M21" s="31">
        <f t="shared" si="1"/>
        <v>0.1711376110120312</v>
      </c>
    </row>
    <row r="22" spans="1:14" x14ac:dyDescent="0.15">
      <c r="A22" s="108"/>
      <c r="B22" s="179" t="s">
        <v>185</v>
      </c>
      <c r="C22" s="47">
        <v>6900.7283197278202</v>
      </c>
      <c r="D22" s="47">
        <v>6900.7283197278202</v>
      </c>
      <c r="E22" s="47">
        <v>6900.7283197278202</v>
      </c>
      <c r="F22" s="47">
        <v>6900.7283197278202</v>
      </c>
      <c r="G22" s="47">
        <v>6900.7283197278202</v>
      </c>
      <c r="H22" s="86">
        <v>6900.7283197278202</v>
      </c>
      <c r="I22" s="128">
        <v>6900.7283197278202</v>
      </c>
      <c r="J22" s="148">
        <v>6900.7283197278202</v>
      </c>
      <c r="K22" s="148">
        <v>6900.7283197278202</v>
      </c>
      <c r="L22" s="31">
        <f t="shared" si="0"/>
        <v>0</v>
      </c>
      <c r="M22" s="31">
        <f t="shared" si="1"/>
        <v>0</v>
      </c>
    </row>
    <row r="23" spans="1:14" x14ac:dyDescent="0.15">
      <c r="A23" s="108"/>
      <c r="B23" s="177" t="s">
        <v>56</v>
      </c>
      <c r="C23" s="73">
        <v>4179.8858379999901</v>
      </c>
      <c r="D23" s="73">
        <v>4179.8858379999901</v>
      </c>
      <c r="E23" s="73">
        <v>4179.8858379999901</v>
      </c>
      <c r="F23" s="73">
        <v>4179.8858379999901</v>
      </c>
      <c r="G23" s="73">
        <v>4179.8858379999901</v>
      </c>
      <c r="H23" s="86">
        <v>4179.8858379999901</v>
      </c>
      <c r="I23" s="128">
        <v>4179.8858379999901</v>
      </c>
      <c r="J23" s="148">
        <v>4179.8858379999901</v>
      </c>
      <c r="K23" s="148">
        <v>4179.8858379999901</v>
      </c>
      <c r="L23" s="31">
        <f t="shared" si="0"/>
        <v>0</v>
      </c>
      <c r="M23" s="31">
        <f t="shared" si="1"/>
        <v>0</v>
      </c>
    </row>
    <row r="24" spans="1:14" x14ac:dyDescent="0.15">
      <c r="A24" s="108"/>
      <c r="B24" s="179" t="s">
        <v>83</v>
      </c>
      <c r="C24" s="47">
        <v>3313.6670399999998</v>
      </c>
      <c r="D24" s="47">
        <v>3313.6670399999998</v>
      </c>
      <c r="E24" s="47">
        <v>3313.6670399999998</v>
      </c>
      <c r="F24" s="47">
        <v>3313.6670399999998</v>
      </c>
      <c r="G24" s="47">
        <v>3313.6670399999998</v>
      </c>
      <c r="H24" s="86">
        <v>3313.6670399999998</v>
      </c>
      <c r="I24" s="128">
        <v>3313.6670399999998</v>
      </c>
      <c r="J24" s="148">
        <v>3313.6670399999998</v>
      </c>
      <c r="K24" s="148">
        <v>3313.6670399999998</v>
      </c>
      <c r="L24" s="31">
        <f t="shared" si="0"/>
        <v>0</v>
      </c>
      <c r="M24" s="31">
        <f t="shared" si="1"/>
        <v>0</v>
      </c>
    </row>
    <row r="25" spans="1:14" x14ac:dyDescent="0.15">
      <c r="A25" s="108"/>
      <c r="B25" s="177" t="s">
        <v>186</v>
      </c>
      <c r="C25" s="73">
        <v>2324.499495</v>
      </c>
      <c r="D25" s="73">
        <v>2324.499495</v>
      </c>
      <c r="E25" s="73">
        <v>2324.499495</v>
      </c>
      <c r="F25" s="73">
        <v>2324.499495</v>
      </c>
      <c r="G25" s="73">
        <v>2324.499495</v>
      </c>
      <c r="H25" s="86">
        <v>2324.499495</v>
      </c>
      <c r="I25" s="128">
        <v>2324.499495</v>
      </c>
      <c r="J25" s="148">
        <v>2324.499495</v>
      </c>
      <c r="K25" s="148">
        <v>2324.499495</v>
      </c>
      <c r="L25" s="31">
        <f t="shared" si="0"/>
        <v>0</v>
      </c>
      <c r="M25" s="31">
        <f t="shared" si="1"/>
        <v>0</v>
      </c>
    </row>
    <row r="26" spans="1:14" x14ac:dyDescent="0.15">
      <c r="A26" s="108"/>
      <c r="B26" s="177" t="s">
        <v>13</v>
      </c>
      <c r="C26" s="73">
        <v>2221.2394587220001</v>
      </c>
      <c r="D26" s="73">
        <v>2221.2394587220001</v>
      </c>
      <c r="E26" s="73">
        <v>2221.2394587220001</v>
      </c>
      <c r="F26" s="73">
        <v>2221.2394587220001</v>
      </c>
      <c r="G26" s="73">
        <v>2221.2394587220001</v>
      </c>
      <c r="H26" s="86">
        <v>2221.2394587220001</v>
      </c>
      <c r="I26" s="128">
        <v>2221.2394587220001</v>
      </c>
      <c r="J26" s="148">
        <v>2221.2394587220001</v>
      </c>
      <c r="K26" s="148">
        <v>2221.2394587220001</v>
      </c>
      <c r="L26" s="31">
        <f t="shared" si="0"/>
        <v>0</v>
      </c>
      <c r="M26" s="31">
        <f t="shared" si="1"/>
        <v>0</v>
      </c>
    </row>
    <row r="27" spans="1:14" x14ac:dyDescent="0.15">
      <c r="A27" s="108"/>
      <c r="B27" s="177" t="s">
        <v>54</v>
      </c>
      <c r="C27" s="73">
        <v>1678.1865371250001</v>
      </c>
      <c r="D27" s="73">
        <v>1678.1865371250001</v>
      </c>
      <c r="E27" s="73">
        <v>1678.1865371250001</v>
      </c>
      <c r="F27" s="73">
        <v>1678.1865371250001</v>
      </c>
      <c r="G27" s="73">
        <v>1678.1865371250001</v>
      </c>
      <c r="H27" s="86">
        <v>1678.1865371250001</v>
      </c>
      <c r="I27" s="128">
        <v>1678.1865371250001</v>
      </c>
      <c r="J27" s="148">
        <v>1678.1865371250001</v>
      </c>
      <c r="K27" s="148">
        <v>1678.1865371250001</v>
      </c>
      <c r="L27" s="31">
        <f t="shared" si="0"/>
        <v>0</v>
      </c>
      <c r="M27" s="31">
        <f t="shared" si="1"/>
        <v>0</v>
      </c>
    </row>
    <row r="28" spans="1:14" x14ac:dyDescent="0.15">
      <c r="A28" s="108"/>
      <c r="B28" s="177" t="s">
        <v>110</v>
      </c>
      <c r="C28" s="73">
        <v>1027.9090000000001</v>
      </c>
      <c r="D28" s="73">
        <v>870.12</v>
      </c>
      <c r="E28" s="73">
        <v>995.93833549999999</v>
      </c>
      <c r="F28" s="73">
        <v>984.04821849999996</v>
      </c>
      <c r="G28" s="73">
        <v>931.72699999999998</v>
      </c>
      <c r="H28" s="86">
        <v>923.82</v>
      </c>
      <c r="I28" s="128">
        <v>950.6</v>
      </c>
      <c r="J28" s="146">
        <v>984.5</v>
      </c>
      <c r="K28" s="148">
        <v>924.4</v>
      </c>
      <c r="L28" s="31">
        <f t="shared" si="0"/>
        <v>-6.061513793594657E-2</v>
      </c>
      <c r="M28" s="31">
        <f t="shared" si="1"/>
        <v>-6.1046216353478948E-2</v>
      </c>
    </row>
    <row r="29" spans="1:14" x14ac:dyDescent="0.15">
      <c r="A29" s="108"/>
      <c r="B29" s="177" t="s">
        <v>95</v>
      </c>
      <c r="C29" s="73">
        <v>387.30612224840002</v>
      </c>
      <c r="D29" s="73">
        <v>387.30612224840002</v>
      </c>
      <c r="E29" s="73">
        <v>387.30612224840002</v>
      </c>
      <c r="F29" s="73">
        <v>387.30612224840002</v>
      </c>
      <c r="G29" s="73">
        <v>387.30612224840002</v>
      </c>
      <c r="H29" s="86">
        <v>387.30612224840002</v>
      </c>
      <c r="I29" s="128">
        <v>387.30612224840002</v>
      </c>
      <c r="J29" s="148">
        <v>387.30612224840002</v>
      </c>
      <c r="K29" s="148">
        <v>387.30612224840002</v>
      </c>
      <c r="L29" s="31">
        <f t="shared" si="0"/>
        <v>0</v>
      </c>
      <c r="M29" s="31">
        <f t="shared" si="1"/>
        <v>0</v>
      </c>
      <c r="N29" s="131"/>
    </row>
    <row r="30" spans="1:14" x14ac:dyDescent="0.15">
      <c r="A30" s="108"/>
      <c r="B30" s="177" t="s">
        <v>46</v>
      </c>
      <c r="C30" s="73">
        <v>20.384577546140001</v>
      </c>
      <c r="D30" s="73">
        <v>20.384577546140001</v>
      </c>
      <c r="E30" s="73">
        <v>20.384577546140001</v>
      </c>
      <c r="F30" s="74"/>
      <c r="G30" s="73">
        <v>20.384577546140001</v>
      </c>
      <c r="H30" s="107">
        <v>20.384577546140001</v>
      </c>
      <c r="I30" s="128">
        <v>20.384577546140001</v>
      </c>
      <c r="J30" s="148">
        <v>20.384577546140001</v>
      </c>
      <c r="K30" s="148">
        <v>20.384577546140001</v>
      </c>
      <c r="L30" s="31"/>
      <c r="M30" s="101"/>
    </row>
    <row r="31" spans="1:14" x14ac:dyDescent="0.15">
      <c r="A31" s="108"/>
      <c r="B31" s="177" t="s">
        <v>66</v>
      </c>
      <c r="C31" s="73"/>
      <c r="D31" s="73">
        <v>4047.5320000000002</v>
      </c>
      <c r="E31" s="73">
        <v>7984.7510949999996</v>
      </c>
      <c r="F31" s="74"/>
      <c r="G31" s="74"/>
      <c r="H31" s="48"/>
      <c r="I31" s="121"/>
      <c r="J31" s="121"/>
      <c r="K31" s="121"/>
      <c r="L31" s="102"/>
      <c r="M31" s="101"/>
    </row>
    <row r="32" spans="1:14" x14ac:dyDescent="0.15">
      <c r="A32" s="108"/>
      <c r="B32" s="177" t="s">
        <v>94</v>
      </c>
      <c r="C32" s="73">
        <v>271.39</v>
      </c>
      <c r="D32" s="73">
        <v>266.18</v>
      </c>
      <c r="E32" s="73">
        <v>187.71</v>
      </c>
      <c r="F32" s="74"/>
      <c r="G32" s="74"/>
      <c r="H32" s="48"/>
      <c r="I32" s="128">
        <v>1925.3900799999999</v>
      </c>
      <c r="J32" s="128"/>
      <c r="K32" s="128"/>
      <c r="L32" s="102"/>
      <c r="M32" s="101"/>
    </row>
    <row r="33" spans="1:15" x14ac:dyDescent="0.15">
      <c r="A33" s="108"/>
      <c r="B33" s="177" t="s">
        <v>75</v>
      </c>
      <c r="C33" s="75"/>
      <c r="D33" s="73"/>
      <c r="E33" s="73">
        <v>1905</v>
      </c>
      <c r="F33" s="73">
        <v>2007</v>
      </c>
      <c r="G33" s="74"/>
      <c r="H33" s="33">
        <v>2010.39</v>
      </c>
      <c r="I33" s="24"/>
      <c r="J33" s="148">
        <v>1982.53448</v>
      </c>
      <c r="K33" s="148">
        <v>1912.21282</v>
      </c>
      <c r="L33" s="102"/>
      <c r="M33" s="101"/>
    </row>
    <row r="34" spans="1:15" x14ac:dyDescent="0.15">
      <c r="A34" s="108"/>
      <c r="B34" s="177" t="s">
        <v>38</v>
      </c>
      <c r="C34" s="73"/>
      <c r="D34" s="73"/>
      <c r="E34" s="74"/>
      <c r="F34" s="73">
        <v>98.84</v>
      </c>
      <c r="G34" s="74"/>
      <c r="H34" s="147"/>
      <c r="I34" s="121"/>
      <c r="J34" s="148">
        <v>2545.13</v>
      </c>
      <c r="K34" s="148">
        <v>2094</v>
      </c>
      <c r="L34" s="102"/>
      <c r="M34" s="101"/>
    </row>
    <row r="35" spans="1:15" x14ac:dyDescent="0.15">
      <c r="A35" s="108"/>
      <c r="B35" s="180" t="s">
        <v>159</v>
      </c>
      <c r="C35" s="77">
        <f>SUM(C10:C34)</f>
        <v>764722.59298964229</v>
      </c>
      <c r="D35" s="77">
        <f>SUM(D10:D34)</f>
        <v>713945.69598964229</v>
      </c>
      <c r="E35" s="77">
        <f>SUM(E10:E34)</f>
        <v>877711.34097014216</v>
      </c>
      <c r="F35" s="77">
        <f>SUM(F10:F34)</f>
        <v>660982.94131659612</v>
      </c>
      <c r="G35" s="125">
        <f>SUM(G10:G34)</f>
        <v>729518.60803180223</v>
      </c>
      <c r="H35" s="125">
        <f>SUM(H10:H34)</f>
        <v>718251.67482283246</v>
      </c>
      <c r="I35" s="125">
        <f>SUM(I10:I34)</f>
        <v>653165.37371880666</v>
      </c>
      <c r="J35" s="125">
        <f>SUM(J10:J34)</f>
        <v>741991.35830575274</v>
      </c>
      <c r="K35" s="125">
        <f>SUM(K10:K34)</f>
        <v>560933.04315554793</v>
      </c>
      <c r="L35" s="102"/>
      <c r="M35" s="101"/>
    </row>
    <row r="36" spans="1:15" x14ac:dyDescent="0.15">
      <c r="A36" s="108"/>
      <c r="B36" s="180" t="s">
        <v>191</v>
      </c>
      <c r="C36" s="9">
        <f>C10/C35</f>
        <v>0.2484561091064475</v>
      </c>
      <c r="D36" s="9">
        <f>D10/D35</f>
        <v>0.26612668311786625</v>
      </c>
      <c r="E36" s="9">
        <f>E10/E35</f>
        <v>0.38737109130228964</v>
      </c>
      <c r="F36" s="9">
        <f>F10/F35</f>
        <v>0.33490666225827737</v>
      </c>
      <c r="G36" s="9">
        <f>G10/G35</f>
        <v>0.47937989578293888</v>
      </c>
      <c r="H36" s="9">
        <f>H10/H35</f>
        <v>0.45140225977192999</v>
      </c>
      <c r="I36" s="9">
        <f>I10/I35</f>
        <v>0.45336516174613273</v>
      </c>
      <c r="J36" s="9">
        <f>J10/J35</f>
        <v>0.49824301187167308</v>
      </c>
      <c r="K36" s="9">
        <f>K10/K35</f>
        <v>0.34526765330580522</v>
      </c>
      <c r="L36" s="102"/>
      <c r="M36" s="101"/>
    </row>
    <row r="37" spans="1:15" ht="13" x14ac:dyDescent="0.15">
      <c r="B37"/>
      <c r="C37" s="71"/>
      <c r="D37" s="62"/>
      <c r="E37" s="67"/>
      <c r="F37" s="67"/>
      <c r="G37" s="67"/>
      <c r="H37" s="67"/>
      <c r="I37" s="67"/>
      <c r="J37" s="67"/>
      <c r="K37" s="67"/>
      <c r="L37" s="55"/>
    </row>
    <row r="38" spans="1:15" x14ac:dyDescent="0.15">
      <c r="B38" s="27" t="s">
        <v>153</v>
      </c>
      <c r="C38" s="26"/>
      <c r="D38" s="26"/>
      <c r="E38" s="26"/>
      <c r="F38" s="26"/>
      <c r="G38" s="26"/>
      <c r="H38" s="26"/>
      <c r="I38" s="26"/>
      <c r="J38" s="26"/>
      <c r="K38" s="26"/>
      <c r="L38" s="190">
        <f>K40+K41</f>
        <v>192304.86</v>
      </c>
    </row>
    <row r="39" spans="1:15" x14ac:dyDescent="0.15">
      <c r="B39" s="13"/>
      <c r="C39" s="18" t="s">
        <v>29</v>
      </c>
      <c r="D39" s="18" t="s">
        <v>50</v>
      </c>
      <c r="E39" s="18" t="s">
        <v>65</v>
      </c>
      <c r="F39" s="18" t="s">
        <v>107</v>
      </c>
      <c r="G39" s="18" t="s">
        <v>108</v>
      </c>
      <c r="H39" s="94" t="s">
        <v>11</v>
      </c>
      <c r="I39" s="94" t="s">
        <v>202</v>
      </c>
      <c r="J39" s="94" t="s">
        <v>227</v>
      </c>
      <c r="K39" s="113" t="s">
        <v>228</v>
      </c>
      <c r="L39" s="98" t="s">
        <v>4</v>
      </c>
      <c r="M39" s="13" t="s">
        <v>5</v>
      </c>
    </row>
    <row r="40" spans="1:15" x14ac:dyDescent="0.15">
      <c r="A40" s="57">
        <v>1</v>
      </c>
      <c r="B40" s="36" t="s">
        <v>118</v>
      </c>
      <c r="C40" s="117"/>
      <c r="D40" s="117"/>
      <c r="E40" s="117"/>
      <c r="F40" s="117"/>
      <c r="G40" s="124">
        <v>141742.77799999999</v>
      </c>
      <c r="H40" s="45">
        <v>158795.79999999999</v>
      </c>
      <c r="I40" s="45">
        <v>173390.6</v>
      </c>
      <c r="J40" s="45">
        <v>209301.4</v>
      </c>
      <c r="K40" s="45">
        <v>73542.600000000006</v>
      </c>
      <c r="L40" s="92"/>
      <c r="M40" s="105">
        <f>(K40-J40)/J40</f>
        <v>-0.64862824615602188</v>
      </c>
      <c r="N40" s="131"/>
      <c r="O40" s="130"/>
    </row>
    <row r="41" spans="1:15" x14ac:dyDescent="0.15">
      <c r="A41" s="57">
        <v>2</v>
      </c>
      <c r="B41" s="36" t="s">
        <v>114</v>
      </c>
      <c r="C41" s="124">
        <v>190000</v>
      </c>
      <c r="D41" s="124">
        <v>190000</v>
      </c>
      <c r="E41" s="124">
        <v>340000</v>
      </c>
      <c r="F41" s="124">
        <v>220000</v>
      </c>
      <c r="G41" s="124">
        <v>206312.20600000001</v>
      </c>
      <c r="H41" s="45">
        <v>163756.25700000001</v>
      </c>
      <c r="I41" s="45">
        <v>121473.1</v>
      </c>
      <c r="J41" s="45">
        <v>158834.4</v>
      </c>
      <c r="K41" s="45">
        <v>118762.26</v>
      </c>
      <c r="L41" s="92">
        <f t="shared" ref="L41:L55" si="2">(K41-F41)/F41</f>
        <v>-0.46017154545454547</v>
      </c>
      <c r="M41" s="105">
        <f t="shared" ref="M41:M55" si="3">(K41-J41)/J41</f>
        <v>-0.2522887988999864</v>
      </c>
      <c r="N41" s="131"/>
      <c r="O41" s="130"/>
    </row>
    <row r="42" spans="1:15" x14ac:dyDescent="0.15">
      <c r="A42" s="57">
        <v>3</v>
      </c>
      <c r="B42" s="6" t="s">
        <v>120</v>
      </c>
      <c r="C42" s="125">
        <v>163712</v>
      </c>
      <c r="D42" s="125">
        <v>169686</v>
      </c>
      <c r="E42" s="125">
        <v>173357.97</v>
      </c>
      <c r="F42" s="125">
        <v>115975.13</v>
      </c>
      <c r="G42" s="125">
        <v>63463.7</v>
      </c>
      <c r="H42" s="24">
        <v>61341.77</v>
      </c>
      <c r="I42" s="128">
        <v>62943.13</v>
      </c>
      <c r="J42" s="148">
        <v>79710.22</v>
      </c>
      <c r="K42" s="148">
        <v>68377.820000000007</v>
      </c>
      <c r="L42" s="92">
        <f t="shared" si="2"/>
        <v>-0.41040962834014494</v>
      </c>
      <c r="M42" s="105">
        <f t="shared" si="3"/>
        <v>-0.14216997519264146</v>
      </c>
      <c r="N42" s="131"/>
    </row>
    <row r="43" spans="1:15" x14ac:dyDescent="0.15">
      <c r="A43" s="57">
        <v>4</v>
      </c>
      <c r="B43" s="6" t="s">
        <v>149</v>
      </c>
      <c r="C43" s="125">
        <v>133600</v>
      </c>
      <c r="D43" s="125">
        <v>41800</v>
      </c>
      <c r="E43" s="125">
        <v>46700</v>
      </c>
      <c r="F43" s="125">
        <v>47062.879999999997</v>
      </c>
      <c r="G43" s="125">
        <v>46595.32</v>
      </c>
      <c r="H43" s="24">
        <v>46349.04</v>
      </c>
      <c r="I43" s="128">
        <v>38429.1</v>
      </c>
      <c r="J43" s="176">
        <v>48353.2</v>
      </c>
      <c r="K43" s="148">
        <v>48130</v>
      </c>
      <c r="L43" s="92">
        <f t="shared" si="2"/>
        <v>2.2674345471420422E-2</v>
      </c>
      <c r="M43" s="105">
        <f t="shared" si="3"/>
        <v>-4.6160336854643973E-3</v>
      </c>
    </row>
    <row r="44" spans="1:15" x14ac:dyDescent="0.15">
      <c r="A44" s="57">
        <v>5</v>
      </c>
      <c r="B44" s="6" t="s">
        <v>117</v>
      </c>
      <c r="C44" s="120"/>
      <c r="D44" s="120"/>
      <c r="E44" s="120"/>
      <c r="F44" s="120">
        <v>55.84751</v>
      </c>
      <c r="G44" s="24">
        <v>30691.9217732</v>
      </c>
      <c r="H44" s="115">
        <v>33408.071597499998</v>
      </c>
      <c r="I44" s="128">
        <v>32117.576502608001</v>
      </c>
      <c r="J44" s="148">
        <v>29985.27512056</v>
      </c>
      <c r="K44" s="148">
        <v>33074.293070214997</v>
      </c>
      <c r="L44" s="92">
        <f t="shared" si="2"/>
        <v>591.22502615094209</v>
      </c>
      <c r="M44" s="105">
        <f t="shared" si="3"/>
        <v>0.10301782915898446</v>
      </c>
    </row>
    <row r="45" spans="1:15" x14ac:dyDescent="0.15">
      <c r="A45" s="57">
        <v>6</v>
      </c>
      <c r="B45" s="6" t="s">
        <v>158</v>
      </c>
      <c r="C45" s="125"/>
      <c r="D45" s="125"/>
      <c r="E45" s="125"/>
      <c r="F45" s="125">
        <v>56500</v>
      </c>
      <c r="G45" s="125">
        <v>55500</v>
      </c>
      <c r="H45" s="24">
        <v>55200</v>
      </c>
      <c r="I45" s="128">
        <v>35700</v>
      </c>
      <c r="J45" s="148">
        <v>24900</v>
      </c>
      <c r="K45" s="148">
        <v>27900</v>
      </c>
      <c r="L45" s="92">
        <f t="shared" si="2"/>
        <v>-0.50619469026548669</v>
      </c>
      <c r="M45" s="105">
        <f t="shared" si="3"/>
        <v>0.12048192771084337</v>
      </c>
    </row>
    <row r="46" spans="1:15" x14ac:dyDescent="0.15">
      <c r="A46" s="57">
        <v>7</v>
      </c>
      <c r="B46" s="6" t="s">
        <v>146</v>
      </c>
      <c r="C46" s="125">
        <v>53700</v>
      </c>
      <c r="D46" s="125">
        <v>58100</v>
      </c>
      <c r="E46" s="125">
        <v>56700</v>
      </c>
      <c r="F46" s="125">
        <v>9457</v>
      </c>
      <c r="G46" s="125"/>
      <c r="H46" s="120"/>
      <c r="I46" s="128">
        <v>6346.3</v>
      </c>
      <c r="J46" s="148">
        <v>6351</v>
      </c>
      <c r="K46" s="148">
        <v>6347</v>
      </c>
      <c r="L46" s="92">
        <f t="shared" si="2"/>
        <v>-0.32885693137358568</v>
      </c>
      <c r="M46" s="105">
        <f t="shared" si="3"/>
        <v>-6.2982207526373799E-4</v>
      </c>
    </row>
    <row r="47" spans="1:15" s="108" customFormat="1" x14ac:dyDescent="0.15">
      <c r="A47" s="57">
        <v>8</v>
      </c>
      <c r="B47" s="149" t="s">
        <v>229</v>
      </c>
      <c r="D47" s="116"/>
      <c r="E47" s="116"/>
      <c r="F47" s="116"/>
      <c r="G47" s="116"/>
      <c r="H47" s="116"/>
      <c r="I47" s="128"/>
      <c r="J47" s="148">
        <v>2545.13</v>
      </c>
      <c r="K47" s="148">
        <v>2094</v>
      </c>
      <c r="L47" s="92"/>
      <c r="M47" s="105">
        <f t="shared" si="3"/>
        <v>-0.17725224251806396</v>
      </c>
    </row>
    <row r="48" spans="1:15" x14ac:dyDescent="0.15">
      <c r="A48" s="57">
        <v>9</v>
      </c>
      <c r="B48" s="6" t="s">
        <v>133</v>
      </c>
      <c r="C48" s="76"/>
      <c r="D48" s="125"/>
      <c r="E48" s="125"/>
      <c r="F48" s="125">
        <v>2007</v>
      </c>
      <c r="G48" s="125">
        <v>1703</v>
      </c>
      <c r="H48" s="24">
        <v>2010.39</v>
      </c>
      <c r="I48" s="128">
        <v>1925.3900799999999</v>
      </c>
      <c r="J48" s="148">
        <v>1982.53448</v>
      </c>
      <c r="K48" s="148">
        <v>1912.21282</v>
      </c>
      <c r="L48" s="92">
        <f t="shared" si="2"/>
        <v>-4.7228290981564544E-2</v>
      </c>
      <c r="M48" s="105">
        <f t="shared" si="3"/>
        <v>-3.547058611560696E-2</v>
      </c>
    </row>
    <row r="49" spans="1:13" x14ac:dyDescent="0.15">
      <c r="A49" s="57">
        <v>10</v>
      </c>
      <c r="B49" s="6" t="s">
        <v>135</v>
      </c>
      <c r="C49" s="76"/>
      <c r="D49" s="125"/>
      <c r="E49" s="125"/>
      <c r="F49" s="125">
        <v>1367.590686</v>
      </c>
      <c r="G49" s="125">
        <v>1661.5702900000001</v>
      </c>
      <c r="H49" s="24">
        <v>1668.3721</v>
      </c>
      <c r="I49" s="24"/>
      <c r="J49" s="148">
        <v>1556.2091450123801</v>
      </c>
      <c r="K49" s="148">
        <v>1367.1754719999999</v>
      </c>
      <c r="L49" s="92">
        <f t="shared" si="2"/>
        <v>-3.0360984777875669E-4</v>
      </c>
      <c r="M49" s="105">
        <f t="shared" si="3"/>
        <v>-0.12147060928039743</v>
      </c>
    </row>
    <row r="50" spans="1:13" x14ac:dyDescent="0.15">
      <c r="A50" s="57">
        <v>11</v>
      </c>
      <c r="B50" s="6" t="s">
        <v>139</v>
      </c>
      <c r="C50" s="125">
        <v>1118</v>
      </c>
      <c r="D50" s="125">
        <v>1244.8699999999999</v>
      </c>
      <c r="E50" s="125">
        <v>1317</v>
      </c>
      <c r="F50" s="125">
        <v>1406.67</v>
      </c>
      <c r="G50" s="125">
        <v>123.80800000000001</v>
      </c>
      <c r="H50" s="24">
        <v>1117.6300000000001</v>
      </c>
      <c r="I50" s="128">
        <v>1462.57</v>
      </c>
      <c r="J50" s="148">
        <v>1256.3</v>
      </c>
      <c r="K50" s="148">
        <v>2006.6</v>
      </c>
      <c r="L50" s="92">
        <f t="shared" si="2"/>
        <v>0.42648951068836316</v>
      </c>
      <c r="M50" s="105">
        <f t="shared" si="3"/>
        <v>0.59722996099657721</v>
      </c>
    </row>
    <row r="51" spans="1:13" x14ac:dyDescent="0.15">
      <c r="A51" s="57">
        <v>12</v>
      </c>
      <c r="B51" s="6" t="s">
        <v>154</v>
      </c>
      <c r="C51" s="125">
        <v>1041</v>
      </c>
      <c r="D51" s="125">
        <v>3113.7</v>
      </c>
      <c r="E51" s="125">
        <v>416.8</v>
      </c>
      <c r="F51" s="125">
        <v>949.8</v>
      </c>
      <c r="G51" s="125">
        <v>1016</v>
      </c>
      <c r="H51" s="24">
        <v>1073.7</v>
      </c>
      <c r="I51" s="128">
        <v>800.1</v>
      </c>
      <c r="J51" s="148">
        <v>1077.0999999999999</v>
      </c>
      <c r="K51" s="148">
        <v>617.29999999999995</v>
      </c>
      <c r="L51" s="92">
        <f t="shared" si="2"/>
        <v>-0.35007369972625818</v>
      </c>
      <c r="M51" s="105">
        <f t="shared" si="3"/>
        <v>-0.42688701141955249</v>
      </c>
    </row>
    <row r="52" spans="1:13" x14ac:dyDescent="0.15">
      <c r="A52" s="57">
        <v>13</v>
      </c>
      <c r="B52" s="6" t="s">
        <v>132</v>
      </c>
      <c r="C52" s="125">
        <v>1027.9090000000001</v>
      </c>
      <c r="D52" s="125">
        <v>870.12</v>
      </c>
      <c r="E52" s="125">
        <v>995.93833549999999</v>
      </c>
      <c r="F52" s="125">
        <v>984.04821849999996</v>
      </c>
      <c r="G52" s="125">
        <v>931.72699999999998</v>
      </c>
      <c r="H52" s="24">
        <v>923.82</v>
      </c>
      <c r="I52" s="128">
        <v>950.6</v>
      </c>
      <c r="J52" s="148">
        <v>984.5</v>
      </c>
      <c r="K52" s="148">
        <v>924.4</v>
      </c>
      <c r="L52" s="92">
        <f t="shared" si="2"/>
        <v>-6.061513793594657E-2</v>
      </c>
      <c r="M52" s="105">
        <f t="shared" si="3"/>
        <v>-6.1046216353478948E-2</v>
      </c>
    </row>
    <row r="53" spans="1:13" x14ac:dyDescent="0.15">
      <c r="A53" s="57">
        <v>14</v>
      </c>
      <c r="B53" s="6" t="s">
        <v>126</v>
      </c>
      <c r="C53" s="125">
        <v>26873</v>
      </c>
      <c r="D53" s="125">
        <v>35009</v>
      </c>
      <c r="E53" s="125">
        <v>50992.877549999997</v>
      </c>
      <c r="F53" s="125">
        <v>24256.548200000001</v>
      </c>
      <c r="G53" s="125">
        <v>15745.625964999999</v>
      </c>
      <c r="H53" s="24">
        <v>2532.7158736000001</v>
      </c>
      <c r="I53" s="128">
        <v>280.86415405625002</v>
      </c>
      <c r="J53" s="148">
        <v>530.63327179999999</v>
      </c>
      <c r="K53" s="148">
        <v>529.75666809999996</v>
      </c>
      <c r="L53" s="92">
        <f t="shared" si="2"/>
        <v>-0.97816026156186564</v>
      </c>
      <c r="M53" s="105">
        <f t="shared" si="3"/>
        <v>-1.6519953545815942E-3</v>
      </c>
    </row>
    <row r="54" spans="1:13" x14ac:dyDescent="0.15">
      <c r="A54" s="57">
        <v>15</v>
      </c>
      <c r="B54" s="6" t="s">
        <v>3</v>
      </c>
      <c r="C54" s="108"/>
      <c r="D54" s="125"/>
      <c r="E54" s="125"/>
      <c r="F54" s="125"/>
      <c r="G54" s="125"/>
      <c r="H54" s="103">
        <v>1072.2043900000001</v>
      </c>
      <c r="I54" s="128">
        <v>1284.5360599999999</v>
      </c>
      <c r="J54" s="148">
        <v>508.53444000000002</v>
      </c>
      <c r="K54" s="148">
        <v>1239.69613</v>
      </c>
      <c r="L54" s="92"/>
      <c r="M54" s="105">
        <f t="shared" si="3"/>
        <v>1.4377820507102725</v>
      </c>
    </row>
    <row r="55" spans="1:13" x14ac:dyDescent="0.15">
      <c r="A55" s="57">
        <v>16</v>
      </c>
      <c r="B55" s="6" t="s">
        <v>129</v>
      </c>
      <c r="C55" s="76"/>
      <c r="D55" s="125"/>
      <c r="E55" s="125"/>
      <c r="F55" s="125">
        <v>194.5248</v>
      </c>
      <c r="G55" s="125">
        <v>8505.5787871600005</v>
      </c>
      <c r="H55" s="24">
        <v>1331.50987209</v>
      </c>
      <c r="I55" s="128">
        <v>1023.4876295</v>
      </c>
      <c r="J55" s="148">
        <v>335.62785873846701</v>
      </c>
      <c r="K55" s="148">
        <v>328.63500559074998</v>
      </c>
      <c r="L55" s="92">
        <f t="shared" si="2"/>
        <v>0.68942471906281355</v>
      </c>
      <c r="M55" s="105">
        <f t="shared" si="3"/>
        <v>-2.0835139174683662E-2</v>
      </c>
    </row>
    <row r="56" spans="1:13" x14ac:dyDescent="0.15">
      <c r="A56" s="57">
        <v>17</v>
      </c>
      <c r="B56" s="6" t="s">
        <v>131</v>
      </c>
      <c r="C56" s="125">
        <v>12900</v>
      </c>
      <c r="D56" s="125">
        <v>13800</v>
      </c>
      <c r="E56" s="125">
        <v>16825</v>
      </c>
      <c r="F56" s="125" t="s">
        <v>194</v>
      </c>
      <c r="G56" s="125">
        <v>8250</v>
      </c>
      <c r="H56" s="24">
        <v>7585.1</v>
      </c>
      <c r="I56" s="24"/>
      <c r="J56" s="24"/>
      <c r="K56" s="24"/>
      <c r="L56" s="102"/>
      <c r="M56" s="104"/>
    </row>
    <row r="57" spans="1:13" x14ac:dyDescent="0.15">
      <c r="A57" s="57">
        <v>18</v>
      </c>
      <c r="B57" s="6" t="s">
        <v>130</v>
      </c>
      <c r="C57" s="125">
        <v>6700</v>
      </c>
      <c r="D57" s="125">
        <v>5929</v>
      </c>
      <c r="E57" s="125">
        <v>6549</v>
      </c>
      <c r="F57" s="125">
        <v>6964</v>
      </c>
      <c r="G57" s="125">
        <v>5891</v>
      </c>
      <c r="H57" s="24">
        <v>6306</v>
      </c>
      <c r="I57" s="24"/>
      <c r="J57" s="24"/>
      <c r="K57" s="24"/>
      <c r="L57" s="102"/>
      <c r="M57" s="104"/>
    </row>
    <row r="58" spans="1:13" x14ac:dyDescent="0.15">
      <c r="A58" s="57">
        <v>19</v>
      </c>
      <c r="B58" s="6" t="s">
        <v>163</v>
      </c>
      <c r="C58" s="125"/>
      <c r="D58" s="125">
        <v>4047.5320000000002</v>
      </c>
      <c r="E58" s="125">
        <v>7984.7510949999996</v>
      </c>
      <c r="F58" s="125"/>
      <c r="G58" s="125"/>
      <c r="H58" s="120"/>
      <c r="I58" s="120"/>
      <c r="J58" s="120"/>
      <c r="K58" s="120"/>
      <c r="L58" s="102"/>
      <c r="M58" s="104"/>
    </row>
    <row r="59" spans="1:13" x14ac:dyDescent="0.15">
      <c r="A59" s="57">
        <v>20</v>
      </c>
      <c r="B59" s="6" t="s">
        <v>150</v>
      </c>
      <c r="C59" s="125">
        <v>271.39</v>
      </c>
      <c r="D59" s="125">
        <v>266.18</v>
      </c>
      <c r="E59" s="125">
        <v>187.71</v>
      </c>
      <c r="F59" s="125"/>
      <c r="G59" s="125"/>
      <c r="H59" s="120"/>
      <c r="I59" s="120"/>
      <c r="J59" s="120"/>
      <c r="K59" s="120"/>
      <c r="L59" s="102"/>
      <c r="M59" s="104"/>
    </row>
    <row r="60" spans="1:13" x14ac:dyDescent="0.15">
      <c r="A60" s="57">
        <v>21</v>
      </c>
      <c r="B60" s="6" t="s">
        <v>164</v>
      </c>
      <c r="C60" s="76"/>
      <c r="D60" s="125"/>
      <c r="E60" s="125"/>
      <c r="F60" s="125">
        <v>98.84</v>
      </c>
      <c r="G60" s="125"/>
      <c r="H60" s="120"/>
      <c r="I60" s="120"/>
      <c r="J60" s="120"/>
      <c r="K60" s="120"/>
      <c r="L60" s="102"/>
      <c r="M60" s="104"/>
    </row>
    <row r="61" spans="1:13" x14ac:dyDescent="0.15">
      <c r="A61" s="57">
        <v>22</v>
      </c>
      <c r="B61" s="129" t="s">
        <v>210</v>
      </c>
      <c r="C61" s="108"/>
      <c r="D61" s="116"/>
      <c r="E61" s="116"/>
      <c r="F61" s="116"/>
      <c r="G61" s="116"/>
      <c r="H61" s="116"/>
      <c r="I61" s="128">
        <v>1258.7253029999999</v>
      </c>
      <c r="J61" s="128"/>
      <c r="K61" s="128"/>
      <c r="L61" s="7"/>
      <c r="M61" s="108"/>
    </row>
    <row r="62" spans="1:13" x14ac:dyDescent="0.15">
      <c r="B62" s="173" t="s">
        <v>211</v>
      </c>
      <c r="C62" s="108"/>
      <c r="D62" s="108"/>
      <c r="E62" s="108"/>
      <c r="F62" s="108"/>
      <c r="G62" s="108"/>
      <c r="H62" s="108"/>
      <c r="I62" s="108"/>
      <c r="J62" s="174">
        <f>SUM(J40:J61)</f>
        <v>568212.06431611092</v>
      </c>
      <c r="K62" s="174">
        <f>SUM(K40:K61)</f>
        <v>387153.7491659057</v>
      </c>
      <c r="L62" s="108"/>
      <c r="M62" s="108"/>
    </row>
    <row r="63" spans="1:13" x14ac:dyDescent="0.15">
      <c r="B63" s="114" t="s">
        <v>191</v>
      </c>
      <c r="C63" s="120"/>
      <c r="D63" s="24"/>
      <c r="E63" s="24"/>
      <c r="F63" s="116"/>
      <c r="G63" s="116"/>
      <c r="H63" s="116"/>
      <c r="I63" s="128"/>
      <c r="J63" s="175">
        <f>(J40+J41)/J62</f>
        <v>0.6478845190361826</v>
      </c>
      <c r="K63" s="175">
        <f>(K40+K41)/K62</f>
        <v>0.49671444591278446</v>
      </c>
      <c r="L63" s="7"/>
      <c r="M63" s="108"/>
    </row>
    <row r="64" spans="1:13" x14ac:dyDescent="0.15">
      <c r="I64" s="130"/>
      <c r="J64" s="130"/>
      <c r="K64" s="130"/>
    </row>
    <row r="65" spans="1:14" x14ac:dyDescent="0.15">
      <c r="B65" s="27" t="s">
        <v>162</v>
      </c>
      <c r="C65" s="26"/>
      <c r="D65" s="26"/>
      <c r="E65" s="26"/>
      <c r="F65" s="26"/>
      <c r="G65" s="26"/>
      <c r="H65" s="26"/>
      <c r="I65" s="26"/>
      <c r="J65" s="26"/>
      <c r="K65" s="26"/>
      <c r="L65" s="56"/>
    </row>
    <row r="66" spans="1:14" x14ac:dyDescent="0.15">
      <c r="B66" s="6"/>
      <c r="C66" s="18" t="s">
        <v>29</v>
      </c>
      <c r="D66" s="18" t="s">
        <v>50</v>
      </c>
      <c r="E66" s="18" t="s">
        <v>65</v>
      </c>
      <c r="F66" s="18" t="s">
        <v>107</v>
      </c>
      <c r="G66" s="18" t="s">
        <v>108</v>
      </c>
      <c r="H66" s="94" t="s">
        <v>11</v>
      </c>
      <c r="I66" s="94" t="s">
        <v>202</v>
      </c>
      <c r="J66" s="94" t="s">
        <v>227</v>
      </c>
      <c r="K66" s="113" t="s">
        <v>228</v>
      </c>
      <c r="L66" s="98" t="s">
        <v>4</v>
      </c>
      <c r="M66" s="13" t="s">
        <v>5</v>
      </c>
    </row>
    <row r="67" spans="1:14" x14ac:dyDescent="0.15">
      <c r="A67" s="57">
        <v>1</v>
      </c>
      <c r="B67" s="6" t="s">
        <v>58</v>
      </c>
      <c r="C67" s="60">
        <v>111786</v>
      </c>
      <c r="D67" s="60">
        <v>115836</v>
      </c>
      <c r="E67" s="60">
        <v>150250.79999999999</v>
      </c>
      <c r="F67" s="48">
        <v>5568.88</v>
      </c>
      <c r="G67" s="60">
        <v>46183.17</v>
      </c>
      <c r="H67" s="24">
        <v>61279.77</v>
      </c>
      <c r="I67" s="128">
        <v>52284.66</v>
      </c>
      <c r="J67" s="148">
        <v>33180.39</v>
      </c>
      <c r="K67" s="148">
        <v>62913.2</v>
      </c>
      <c r="L67" s="132"/>
      <c r="M67" s="133"/>
      <c r="N67" s="57" t="s">
        <v>184</v>
      </c>
    </row>
    <row r="68" spans="1:14" x14ac:dyDescent="0.15">
      <c r="A68" s="57">
        <v>2</v>
      </c>
      <c r="B68" s="6" t="s">
        <v>96</v>
      </c>
      <c r="C68" s="60">
        <v>33200</v>
      </c>
      <c r="D68" s="60">
        <v>41700</v>
      </c>
      <c r="E68" s="60">
        <v>41700</v>
      </c>
      <c r="F68" s="60">
        <v>41500</v>
      </c>
      <c r="G68" s="60">
        <v>41500</v>
      </c>
      <c r="H68" s="24">
        <v>41200</v>
      </c>
      <c r="I68" s="128">
        <v>22900</v>
      </c>
      <c r="J68" s="148">
        <v>15900</v>
      </c>
      <c r="K68" s="148">
        <v>15900</v>
      </c>
      <c r="L68" s="132"/>
      <c r="M68" s="133"/>
    </row>
    <row r="69" spans="1:14" x14ac:dyDescent="0.15">
      <c r="A69" s="57">
        <v>3</v>
      </c>
      <c r="B69" s="6" t="s">
        <v>84</v>
      </c>
      <c r="C69" s="60">
        <v>3613</v>
      </c>
      <c r="D69" s="60">
        <v>2940</v>
      </c>
      <c r="E69" s="60">
        <v>2880</v>
      </c>
      <c r="F69" s="60">
        <v>3130.85</v>
      </c>
      <c r="G69" s="60">
        <v>2866.65</v>
      </c>
      <c r="H69" s="48"/>
      <c r="I69" s="128">
        <v>3368.1</v>
      </c>
      <c r="J69" s="148">
        <v>3809.7</v>
      </c>
      <c r="K69" s="148">
        <v>3690</v>
      </c>
      <c r="L69" s="132"/>
      <c r="M69" s="133"/>
    </row>
    <row r="70" spans="1:14" x14ac:dyDescent="0.15">
      <c r="A70" s="57">
        <v>4</v>
      </c>
      <c r="B70" s="6" t="s">
        <v>38</v>
      </c>
      <c r="C70" s="60"/>
      <c r="D70" s="60"/>
      <c r="E70" s="60"/>
      <c r="F70" s="60">
        <v>94.92</v>
      </c>
      <c r="G70" s="60"/>
      <c r="H70" s="48"/>
      <c r="I70" s="121"/>
      <c r="J70" s="148">
        <v>2444.19</v>
      </c>
      <c r="K70" s="148">
        <v>2011</v>
      </c>
      <c r="L70" s="52"/>
      <c r="M70" s="108"/>
    </row>
    <row r="71" spans="1:14" x14ac:dyDescent="0.15">
      <c r="A71" s="57">
        <v>5</v>
      </c>
      <c r="B71" s="6" t="s">
        <v>75</v>
      </c>
      <c r="C71" s="60"/>
      <c r="D71" s="60"/>
      <c r="E71" s="60">
        <v>1905</v>
      </c>
      <c r="F71" s="60">
        <v>2007</v>
      </c>
      <c r="G71" s="60">
        <v>1703</v>
      </c>
      <c r="H71" s="24">
        <v>2010.39</v>
      </c>
      <c r="I71" s="128">
        <v>1925.3900799999999</v>
      </c>
      <c r="J71" s="148">
        <v>1982.53448</v>
      </c>
      <c r="K71" s="148">
        <v>1912.21282</v>
      </c>
      <c r="L71" s="132"/>
      <c r="M71" s="133"/>
    </row>
    <row r="72" spans="1:14" x14ac:dyDescent="0.15">
      <c r="A72" s="57">
        <v>6</v>
      </c>
      <c r="B72" s="36" t="s">
        <v>76</v>
      </c>
      <c r="C72" s="49">
        <v>150</v>
      </c>
      <c r="D72" s="49">
        <v>140</v>
      </c>
      <c r="E72" s="49">
        <v>91</v>
      </c>
      <c r="F72" s="49">
        <v>1488.5471970000001</v>
      </c>
      <c r="G72" s="49">
        <v>1858.162601</v>
      </c>
      <c r="H72" s="45">
        <v>1870.9541300000001</v>
      </c>
      <c r="I72" s="45">
        <v>1479.7968330000001</v>
      </c>
      <c r="J72" s="45">
        <v>1781.48612492847</v>
      </c>
      <c r="K72" s="45">
        <v>1594.452783</v>
      </c>
      <c r="L72" s="134"/>
      <c r="M72" s="134"/>
    </row>
    <row r="73" spans="1:14" x14ac:dyDescent="0.15">
      <c r="A73" s="57">
        <v>7</v>
      </c>
      <c r="B73" s="6" t="s">
        <v>51</v>
      </c>
      <c r="C73" s="60">
        <v>1595</v>
      </c>
      <c r="D73" s="60">
        <v>1747.87</v>
      </c>
      <c r="E73" s="60">
        <v>1559</v>
      </c>
      <c r="F73" s="60">
        <v>1411.87</v>
      </c>
      <c r="G73" s="60">
        <v>1266.808</v>
      </c>
      <c r="H73" s="24">
        <v>1176.17</v>
      </c>
      <c r="I73" s="128">
        <v>1204.0899999999999</v>
      </c>
      <c r="J73" s="148">
        <v>1195.8699999999999</v>
      </c>
      <c r="K73" s="148">
        <v>1200.5</v>
      </c>
      <c r="L73" s="132"/>
      <c r="M73" s="133"/>
    </row>
    <row r="74" spans="1:14" x14ac:dyDescent="0.15">
      <c r="A74" s="57">
        <v>8</v>
      </c>
      <c r="B74" s="6" t="s">
        <v>110</v>
      </c>
      <c r="C74" s="60">
        <v>1027.6590000000001</v>
      </c>
      <c r="D74" s="60">
        <v>869.88</v>
      </c>
      <c r="E74" s="60">
        <v>995.69714450000004</v>
      </c>
      <c r="F74" s="60">
        <v>983.69900250000001</v>
      </c>
      <c r="G74" s="60">
        <v>931.42</v>
      </c>
      <c r="H74" s="24">
        <v>923.61</v>
      </c>
      <c r="I74" s="128">
        <v>949.9</v>
      </c>
      <c r="J74" s="148">
        <v>984</v>
      </c>
      <c r="K74" s="148">
        <v>924</v>
      </c>
      <c r="L74" s="132"/>
      <c r="M74" s="133"/>
    </row>
    <row r="75" spans="1:14" x14ac:dyDescent="0.15">
      <c r="A75" s="57">
        <v>9</v>
      </c>
      <c r="B75" s="6" t="s">
        <v>103</v>
      </c>
      <c r="C75" s="60">
        <v>9621</v>
      </c>
      <c r="D75" s="60">
        <v>11343</v>
      </c>
      <c r="E75" s="60">
        <v>14619.0105</v>
      </c>
      <c r="F75" s="60">
        <v>15348.3835</v>
      </c>
      <c r="G75" s="60">
        <v>15300.53390423</v>
      </c>
      <c r="H75" s="24">
        <v>2606.3511714050001</v>
      </c>
      <c r="I75" s="128">
        <v>969.20341774625001</v>
      </c>
      <c r="J75" s="148">
        <v>835.76222047979297</v>
      </c>
      <c r="K75" s="148">
        <v>843.35285538475</v>
      </c>
      <c r="L75" s="132"/>
      <c r="M75" s="133"/>
    </row>
    <row r="76" spans="1:14" x14ac:dyDescent="0.15">
      <c r="A76" s="57">
        <v>10</v>
      </c>
      <c r="B76" s="6" t="s">
        <v>88</v>
      </c>
      <c r="C76" s="60">
        <v>447</v>
      </c>
      <c r="D76" s="60">
        <v>872.4</v>
      </c>
      <c r="E76" s="60">
        <v>464</v>
      </c>
      <c r="F76" s="60">
        <v>406.9</v>
      </c>
      <c r="G76" s="60">
        <v>380.7</v>
      </c>
      <c r="H76" s="24">
        <v>402.30421000000001</v>
      </c>
      <c r="I76" s="128">
        <v>238.90984</v>
      </c>
      <c r="J76" s="148">
        <v>257.75137000000001</v>
      </c>
      <c r="K76" s="148">
        <v>116.00787</v>
      </c>
      <c r="L76" s="132"/>
      <c r="M76" s="133"/>
    </row>
    <row r="77" spans="1:14" x14ac:dyDescent="0.15">
      <c r="A77" s="57">
        <v>11</v>
      </c>
      <c r="B77" s="6" t="s">
        <v>85</v>
      </c>
      <c r="C77" s="60"/>
      <c r="D77" s="60"/>
      <c r="E77" s="60"/>
      <c r="F77" s="60">
        <v>55.721679999999999</v>
      </c>
      <c r="G77" s="60">
        <v>66.036619880000003</v>
      </c>
      <c r="H77" s="24">
        <v>124.21512</v>
      </c>
      <c r="I77" s="128">
        <v>117.52893161599999</v>
      </c>
      <c r="J77" s="148">
        <v>63.458911190999999</v>
      </c>
      <c r="K77" s="148">
        <v>209.97094609000001</v>
      </c>
      <c r="L77" s="132"/>
      <c r="M77" s="133"/>
    </row>
    <row r="78" spans="1:14" x14ac:dyDescent="0.15">
      <c r="A78" s="57">
        <v>12</v>
      </c>
      <c r="B78" s="6" t="s">
        <v>94</v>
      </c>
      <c r="C78" s="60">
        <v>269.86</v>
      </c>
      <c r="D78" s="60">
        <v>265.32</v>
      </c>
      <c r="E78" s="60">
        <v>187.01</v>
      </c>
      <c r="F78" s="60"/>
      <c r="G78" s="60"/>
      <c r="H78" s="48"/>
      <c r="I78" s="121"/>
      <c r="J78" s="121"/>
      <c r="K78" s="121"/>
      <c r="L78" s="52"/>
      <c r="M78" s="108"/>
    </row>
    <row r="79" spans="1:14" x14ac:dyDescent="0.15">
      <c r="A79" s="57">
        <v>13</v>
      </c>
      <c r="B79" s="6" t="s">
        <v>66</v>
      </c>
      <c r="C79" s="61"/>
      <c r="D79" s="60">
        <v>2564.9250000000002</v>
      </c>
      <c r="E79" s="60">
        <v>6709.6672259999996</v>
      </c>
      <c r="F79" s="60"/>
      <c r="G79" s="60"/>
      <c r="H79" s="48"/>
      <c r="I79" s="121"/>
      <c r="J79" s="121"/>
      <c r="K79" s="121"/>
      <c r="L79" s="53"/>
      <c r="M79" s="108"/>
    </row>
    <row r="80" spans="1:14" x14ac:dyDescent="0.15">
      <c r="B80" s="38" t="s">
        <v>211</v>
      </c>
      <c r="C80" s="79">
        <f t="shared" ref="C80:J80" si="4">SUM(C67:C79)</f>
        <v>161709.519</v>
      </c>
      <c r="D80" s="79">
        <f t="shared" si="4"/>
        <v>178279.39499999999</v>
      </c>
      <c r="E80" s="79">
        <f t="shared" si="4"/>
        <v>221361.1848705</v>
      </c>
      <c r="F80" s="79">
        <f t="shared" si="4"/>
        <v>71996.771379499987</v>
      </c>
      <c r="G80" s="79">
        <f t="shared" si="4"/>
        <v>112056.48112511</v>
      </c>
      <c r="H80" s="116">
        <f t="shared" si="4"/>
        <v>111593.76463140498</v>
      </c>
      <c r="I80" s="116">
        <f t="shared" si="4"/>
        <v>85437.579102362244</v>
      </c>
      <c r="J80" s="116">
        <f t="shared" si="4"/>
        <v>62435.143106599273</v>
      </c>
      <c r="K80" s="115">
        <f>SUM(K67:K77)</f>
        <v>91314.697274474747</v>
      </c>
      <c r="L80" s="68"/>
      <c r="M80" s="108"/>
    </row>
    <row r="81" spans="1:14" x14ac:dyDescent="0.15">
      <c r="B81" s="38" t="s">
        <v>191</v>
      </c>
      <c r="C81" s="9">
        <f>C72/C80</f>
        <v>9.2758917921214028E-4</v>
      </c>
      <c r="D81" s="9">
        <f t="shared" ref="D81:I81" si="5">D72/D80</f>
        <v>7.8528424442992977E-4</v>
      </c>
      <c r="E81" s="9">
        <f t="shared" si="5"/>
        <v>4.1109284833850399E-4</v>
      </c>
      <c r="F81" s="9">
        <f t="shared" si="5"/>
        <v>2.0675193741032695E-2</v>
      </c>
      <c r="G81" s="9">
        <f t="shared" si="5"/>
        <v>1.6582375087482705E-2</v>
      </c>
      <c r="H81" s="9">
        <f t="shared" si="5"/>
        <v>1.6765758697896566E-2</v>
      </c>
      <c r="I81" s="9">
        <f t="shared" si="5"/>
        <v>1.7320210246442782E-2</v>
      </c>
      <c r="J81" s="9">
        <f>J72/J80</f>
        <v>2.853338738868319E-2</v>
      </c>
      <c r="K81" s="9">
        <f>K72/K80</f>
        <v>1.7461075057910731E-2</v>
      </c>
      <c r="L81" s="119"/>
      <c r="M81" s="108"/>
    </row>
    <row r="82" spans="1:14" x14ac:dyDescent="0.15">
      <c r="B82" s="26"/>
      <c r="C82" s="78"/>
      <c r="D82" s="78"/>
      <c r="E82" s="78"/>
      <c r="F82" s="78"/>
      <c r="G82" s="78"/>
      <c r="H82" s="78"/>
      <c r="I82" s="78"/>
      <c r="J82" s="78"/>
      <c r="K82" s="39"/>
      <c r="L82" s="67"/>
    </row>
    <row r="83" spans="1:14" x14ac:dyDescent="0.15">
      <c r="B83" s="27" t="s">
        <v>165</v>
      </c>
      <c r="C83" s="54"/>
      <c r="D83" s="54"/>
      <c r="E83" s="54"/>
      <c r="F83" s="54"/>
      <c r="G83" s="54"/>
      <c r="H83" s="67"/>
      <c r="I83" s="67"/>
      <c r="J83" s="67"/>
      <c r="K83" s="67"/>
      <c r="L83" s="55"/>
    </row>
    <row r="84" spans="1:14" x14ac:dyDescent="0.15">
      <c r="B84" s="26" t="s">
        <v>230</v>
      </c>
      <c r="C84" s="54"/>
      <c r="D84" s="54"/>
      <c r="E84" s="54"/>
      <c r="F84" s="54"/>
      <c r="G84" s="54"/>
      <c r="H84" s="67"/>
      <c r="I84" s="67"/>
      <c r="J84" s="67"/>
      <c r="K84" s="67"/>
      <c r="L84" s="55"/>
    </row>
    <row r="85" spans="1:14" x14ac:dyDescent="0.15">
      <c r="B85" s="26" t="s">
        <v>231</v>
      </c>
      <c r="C85" s="67"/>
      <c r="D85" s="67"/>
      <c r="E85" s="67"/>
      <c r="F85" s="67"/>
      <c r="G85" s="67"/>
      <c r="H85" s="67"/>
      <c r="I85" s="67"/>
      <c r="J85" s="67"/>
      <c r="K85" s="67"/>
      <c r="L85" s="55"/>
    </row>
    <row r="86" spans="1:14" x14ac:dyDescent="0.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56"/>
    </row>
    <row r="87" spans="1:14" x14ac:dyDescent="0.15">
      <c r="B87" s="27" t="s">
        <v>148</v>
      </c>
      <c r="C87" s="26"/>
      <c r="D87" s="26"/>
      <c r="E87" s="26"/>
      <c r="F87" s="26"/>
      <c r="G87" s="26"/>
      <c r="H87" s="26"/>
      <c r="I87" s="26"/>
      <c r="J87" s="26"/>
      <c r="K87" s="26"/>
      <c r="L87" s="56"/>
    </row>
    <row r="88" spans="1:14" x14ac:dyDescent="0.15">
      <c r="A88" s="108"/>
      <c r="B88" s="13"/>
      <c r="C88" s="18" t="s">
        <v>29</v>
      </c>
      <c r="D88" s="18" t="s">
        <v>50</v>
      </c>
      <c r="E88" s="18" t="s">
        <v>65</v>
      </c>
      <c r="F88" s="18" t="s">
        <v>107</v>
      </c>
      <c r="G88" s="18" t="s">
        <v>108</v>
      </c>
      <c r="H88" s="94" t="s">
        <v>11</v>
      </c>
      <c r="I88" s="94" t="s">
        <v>202</v>
      </c>
      <c r="J88" s="94" t="s">
        <v>227</v>
      </c>
      <c r="K88" s="113" t="s">
        <v>228</v>
      </c>
      <c r="L88" s="98" t="s">
        <v>4</v>
      </c>
      <c r="M88" s="13" t="s">
        <v>5</v>
      </c>
    </row>
    <row r="89" spans="1:14" x14ac:dyDescent="0.15">
      <c r="A89" s="108">
        <v>1</v>
      </c>
      <c r="B89" s="6" t="s">
        <v>120</v>
      </c>
      <c r="C89" s="59">
        <v>111786</v>
      </c>
      <c r="D89" s="59">
        <v>115836</v>
      </c>
      <c r="E89" s="59">
        <v>150250.79999999999</v>
      </c>
      <c r="F89" s="95">
        <v>5568.88</v>
      </c>
      <c r="G89" s="59">
        <v>46183.17</v>
      </c>
      <c r="H89" s="86">
        <v>61279.77</v>
      </c>
      <c r="I89" s="116">
        <v>52284.66</v>
      </c>
      <c r="J89" s="148">
        <v>33180.39</v>
      </c>
      <c r="K89" s="148">
        <v>62913.2</v>
      </c>
      <c r="L89" s="52">
        <f>(K89-F89)/F89</f>
        <v>10.297280602203674</v>
      </c>
      <c r="M89" s="101">
        <f>(K89-J89)/J89</f>
        <v>0.89609585661892455</v>
      </c>
      <c r="N89" s="57" t="s">
        <v>184</v>
      </c>
    </row>
    <row r="90" spans="1:14" x14ac:dyDescent="0.15">
      <c r="A90" s="108">
        <v>2</v>
      </c>
      <c r="B90" s="6" t="s">
        <v>121</v>
      </c>
      <c r="C90" s="59"/>
      <c r="D90" s="59"/>
      <c r="E90" s="59"/>
      <c r="F90" s="59">
        <v>41500</v>
      </c>
      <c r="G90" s="59">
        <v>41500</v>
      </c>
      <c r="H90" s="86">
        <v>41200</v>
      </c>
      <c r="I90" s="116">
        <v>22900</v>
      </c>
      <c r="J90" s="148">
        <v>15900</v>
      </c>
      <c r="K90" s="148">
        <v>15900</v>
      </c>
      <c r="L90" s="52">
        <f t="shared" ref="L90:L104" si="6">(K90-F90)/F90</f>
        <v>-0.61686746987951813</v>
      </c>
      <c r="M90" s="101">
        <f t="shared" ref="M90:M100" si="7">(K90-J90)/J90</f>
        <v>0</v>
      </c>
    </row>
    <row r="91" spans="1:14" x14ac:dyDescent="0.15">
      <c r="A91" s="108">
        <v>3</v>
      </c>
      <c r="B91" s="6" t="s">
        <v>149</v>
      </c>
      <c r="C91" s="59">
        <v>3613</v>
      </c>
      <c r="D91" s="59">
        <v>2940</v>
      </c>
      <c r="E91" s="59">
        <v>2880</v>
      </c>
      <c r="F91" s="59">
        <v>3130.85</v>
      </c>
      <c r="G91" s="59">
        <v>2866.65</v>
      </c>
      <c r="H91" s="86">
        <v>2725.76</v>
      </c>
      <c r="I91" s="116">
        <v>3368.1</v>
      </c>
      <c r="J91" s="148">
        <v>3809.7</v>
      </c>
      <c r="K91" s="148">
        <v>3690</v>
      </c>
      <c r="L91" s="52">
        <f t="shared" si="6"/>
        <v>0.17859367264480897</v>
      </c>
      <c r="M91" s="101">
        <f t="shared" si="7"/>
        <v>-3.1419796834396364E-2</v>
      </c>
    </row>
    <row r="92" spans="1:14" x14ac:dyDescent="0.15">
      <c r="A92" s="108">
        <v>4</v>
      </c>
      <c r="B92" s="149" t="s">
        <v>229</v>
      </c>
      <c r="C92" s="108"/>
      <c r="D92" s="6"/>
      <c r="E92" s="6"/>
      <c r="F92" s="119"/>
      <c r="G92" s="119"/>
      <c r="H92" s="103"/>
      <c r="I92" s="116"/>
      <c r="J92" s="148">
        <v>2444.19</v>
      </c>
      <c r="K92" s="148">
        <v>2011</v>
      </c>
      <c r="L92" s="52"/>
      <c r="M92" s="101">
        <f t="shared" si="7"/>
        <v>-0.17723253920521728</v>
      </c>
    </row>
    <row r="93" spans="1:14" x14ac:dyDescent="0.15">
      <c r="A93" s="108">
        <v>5</v>
      </c>
      <c r="B93" s="6" t="s">
        <v>133</v>
      </c>
      <c r="C93" s="59"/>
      <c r="D93" s="59"/>
      <c r="E93" s="59">
        <v>1905</v>
      </c>
      <c r="F93" s="59">
        <v>2007</v>
      </c>
      <c r="G93" s="59">
        <v>1703</v>
      </c>
      <c r="H93" s="86">
        <v>2010.39</v>
      </c>
      <c r="I93" s="116">
        <v>1925.3900799999999</v>
      </c>
      <c r="J93" s="148">
        <v>1982.53448</v>
      </c>
      <c r="K93" s="148">
        <v>1912.21282</v>
      </c>
      <c r="L93" s="52">
        <f t="shared" si="6"/>
        <v>-4.7228290981564544E-2</v>
      </c>
      <c r="M93" s="101">
        <f t="shared" si="7"/>
        <v>-3.547058611560696E-2</v>
      </c>
    </row>
    <row r="94" spans="1:14" x14ac:dyDescent="0.15">
      <c r="A94" s="108">
        <v>6</v>
      </c>
      <c r="B94" s="6" t="s">
        <v>131</v>
      </c>
      <c r="C94" s="59">
        <v>1480</v>
      </c>
      <c r="D94" s="59">
        <v>1600</v>
      </c>
      <c r="E94" s="59">
        <v>1430</v>
      </c>
      <c r="F94" s="59">
        <v>1284.2</v>
      </c>
      <c r="G94" s="59">
        <v>1143</v>
      </c>
      <c r="H94" s="86">
        <v>1059.2</v>
      </c>
      <c r="I94" s="116">
        <v>1089.8</v>
      </c>
      <c r="J94" s="148">
        <v>1094.0999999999999</v>
      </c>
      <c r="K94" s="148">
        <v>1094</v>
      </c>
      <c r="L94" s="52">
        <f t="shared" si="6"/>
        <v>-0.14810777137517522</v>
      </c>
      <c r="M94" s="101">
        <f t="shared" si="7"/>
        <v>-9.1399323644921908E-5</v>
      </c>
    </row>
    <row r="95" spans="1:14" x14ac:dyDescent="0.15">
      <c r="A95" s="108">
        <v>7</v>
      </c>
      <c r="B95" s="152" t="s">
        <v>210</v>
      </c>
      <c r="C95" s="150"/>
      <c r="D95" s="152"/>
      <c r="E95" s="152"/>
      <c r="F95" s="153"/>
      <c r="G95" s="153"/>
      <c r="H95" s="154"/>
      <c r="I95" s="151">
        <v>1256.896833</v>
      </c>
      <c r="J95" s="148">
        <v>1554.18612492847</v>
      </c>
      <c r="K95" s="148">
        <v>1364.7127829999999</v>
      </c>
      <c r="L95" s="52"/>
      <c r="M95" s="101">
        <f t="shared" si="7"/>
        <v>-0.12191161591871141</v>
      </c>
    </row>
    <row r="96" spans="1:14" x14ac:dyDescent="0.15">
      <c r="A96" s="108">
        <v>8</v>
      </c>
      <c r="B96" s="6" t="s">
        <v>132</v>
      </c>
      <c r="C96" s="59">
        <v>1027.6590000000001</v>
      </c>
      <c r="D96" s="59">
        <v>869.88</v>
      </c>
      <c r="E96" s="59">
        <v>995.69714450000004</v>
      </c>
      <c r="F96" s="59">
        <v>983.69900250000001</v>
      </c>
      <c r="G96" s="59">
        <v>931.42</v>
      </c>
      <c r="H96" s="109">
        <v>923.61</v>
      </c>
      <c r="I96" s="116">
        <v>949.9</v>
      </c>
      <c r="J96" s="148">
        <v>984</v>
      </c>
      <c r="K96" s="148">
        <v>924</v>
      </c>
      <c r="L96" s="52">
        <f t="shared" si="6"/>
        <v>-6.0688282033710822E-2</v>
      </c>
      <c r="M96" s="101">
        <f t="shared" si="7"/>
        <v>-6.097560975609756E-2</v>
      </c>
    </row>
    <row r="97" spans="1:14" x14ac:dyDescent="0.15">
      <c r="A97" s="108">
        <v>9</v>
      </c>
      <c r="B97" s="6" t="s">
        <v>126</v>
      </c>
      <c r="C97" s="59">
        <v>9621</v>
      </c>
      <c r="D97" s="59">
        <v>11343</v>
      </c>
      <c r="E97" s="59">
        <v>14619.0105</v>
      </c>
      <c r="F97" s="59">
        <v>15153.858700000001</v>
      </c>
      <c r="G97" s="59">
        <v>9999.3095159999993</v>
      </c>
      <c r="H97" s="86">
        <v>1710.3773985</v>
      </c>
      <c r="I97" s="116">
        <v>688.73593370000003</v>
      </c>
      <c r="J97" s="148">
        <v>510.92927250000002</v>
      </c>
      <c r="K97" s="148">
        <v>514.81924979999997</v>
      </c>
      <c r="L97" s="52">
        <f t="shared" si="6"/>
        <v>-0.96602718423130074</v>
      </c>
      <c r="M97" s="101">
        <f t="shared" si="7"/>
        <v>7.6135338282069974E-3</v>
      </c>
    </row>
    <row r="98" spans="1:14" x14ac:dyDescent="0.15">
      <c r="A98" s="108">
        <v>10</v>
      </c>
      <c r="B98" s="6" t="s">
        <v>129</v>
      </c>
      <c r="C98" s="59"/>
      <c r="D98" s="59"/>
      <c r="E98" s="59"/>
      <c r="F98" s="59">
        <v>194.5248</v>
      </c>
      <c r="G98" s="59">
        <v>5301.2243882299999</v>
      </c>
      <c r="H98" s="86">
        <v>895.97377290500003</v>
      </c>
      <c r="I98" s="116">
        <v>280.46748404624998</v>
      </c>
      <c r="J98" s="148">
        <v>324.832947979793</v>
      </c>
      <c r="K98" s="148">
        <v>328.53360558474998</v>
      </c>
      <c r="L98" s="52">
        <f t="shared" si="6"/>
        <v>0.68890344873635634</v>
      </c>
      <c r="M98" s="101">
        <f t="shared" si="7"/>
        <v>1.1392494597522111E-2</v>
      </c>
    </row>
    <row r="99" spans="1:14" x14ac:dyDescent="0.15">
      <c r="A99" s="108"/>
      <c r="B99" s="36" t="s">
        <v>167</v>
      </c>
      <c r="C99" s="50">
        <v>150</v>
      </c>
      <c r="D99" s="50">
        <v>140</v>
      </c>
      <c r="E99" s="50">
        <v>91</v>
      </c>
      <c r="F99" s="50">
        <v>130</v>
      </c>
      <c r="G99" s="50">
        <v>203.93100000000001</v>
      </c>
      <c r="H99" s="111">
        <v>207.90299999999999</v>
      </c>
      <c r="I99" s="45">
        <v>184.9</v>
      </c>
      <c r="J99" s="45">
        <v>161</v>
      </c>
      <c r="K99" s="45">
        <v>161.54</v>
      </c>
      <c r="L99" s="92">
        <f t="shared" si="6"/>
        <v>0.24261538461538457</v>
      </c>
      <c r="M99" s="92">
        <f t="shared" si="7"/>
        <v>3.3540372670806959E-3</v>
      </c>
    </row>
    <row r="100" spans="1:14" x14ac:dyDescent="0.15">
      <c r="A100" s="108"/>
      <c r="B100" s="36" t="s">
        <v>118</v>
      </c>
      <c r="C100" s="50"/>
      <c r="D100" s="50"/>
      <c r="E100" s="50"/>
      <c r="F100" s="50"/>
      <c r="G100" s="50">
        <v>1.7969999999999999</v>
      </c>
      <c r="H100" s="45">
        <v>2.9</v>
      </c>
      <c r="I100" s="45">
        <v>38</v>
      </c>
      <c r="J100" s="45">
        <v>66.599999999999994</v>
      </c>
      <c r="K100" s="45">
        <v>68.2</v>
      </c>
      <c r="L100" s="92"/>
      <c r="M100" s="92">
        <f t="shared" si="7"/>
        <v>2.4024024024024156E-2</v>
      </c>
      <c r="N100" s="57" t="s">
        <v>157</v>
      </c>
    </row>
    <row r="101" spans="1:14" x14ac:dyDescent="0.15">
      <c r="A101" s="108"/>
      <c r="B101" s="6" t="s">
        <v>135</v>
      </c>
      <c r="C101" s="59"/>
      <c r="D101" s="59"/>
      <c r="E101" s="59"/>
      <c r="F101" s="59">
        <v>1358.5471970000001</v>
      </c>
      <c r="G101" s="59">
        <v>1652.4346009999999</v>
      </c>
      <c r="H101" s="86">
        <v>1660.15113</v>
      </c>
      <c r="I101" s="115"/>
      <c r="J101" s="115"/>
      <c r="K101" s="115"/>
      <c r="L101" s="52">
        <f t="shared" si="6"/>
        <v>-1</v>
      </c>
      <c r="M101" s="101"/>
    </row>
    <row r="102" spans="1:14" x14ac:dyDescent="0.15">
      <c r="A102" s="108"/>
      <c r="B102" s="6" t="s">
        <v>130</v>
      </c>
      <c r="C102" s="59">
        <v>250</v>
      </c>
      <c r="D102" s="59">
        <v>351</v>
      </c>
      <c r="E102" s="59">
        <v>406</v>
      </c>
      <c r="F102" s="59">
        <v>363</v>
      </c>
      <c r="G102" s="59">
        <v>348</v>
      </c>
      <c r="H102" s="109">
        <v>342</v>
      </c>
      <c r="I102" s="125"/>
      <c r="J102" s="125"/>
      <c r="K102" s="148">
        <v>106.5</v>
      </c>
      <c r="L102" s="52">
        <f t="shared" si="6"/>
        <v>-0.70661157024793386</v>
      </c>
      <c r="M102" s="101"/>
    </row>
    <row r="103" spans="1:14" x14ac:dyDescent="0.15">
      <c r="A103" s="108"/>
      <c r="B103" s="6" t="s">
        <v>139</v>
      </c>
      <c r="C103" s="59">
        <v>115</v>
      </c>
      <c r="D103" s="59">
        <v>147.87</v>
      </c>
      <c r="E103" s="59">
        <v>129</v>
      </c>
      <c r="F103" s="59">
        <v>127.67</v>
      </c>
      <c r="G103" s="59">
        <v>123.80800000000001</v>
      </c>
      <c r="H103" s="109">
        <v>116.97</v>
      </c>
      <c r="I103" s="116">
        <v>114.29</v>
      </c>
      <c r="J103" s="116"/>
      <c r="K103" s="116"/>
      <c r="L103" s="52">
        <f t="shared" si="6"/>
        <v>-1</v>
      </c>
      <c r="M103" s="101"/>
    </row>
    <row r="104" spans="1:14" x14ac:dyDescent="0.15">
      <c r="A104" s="108"/>
      <c r="B104" s="6" t="s">
        <v>117</v>
      </c>
      <c r="C104" s="58"/>
      <c r="D104" s="58"/>
      <c r="E104" s="58"/>
      <c r="F104" s="59">
        <v>55.721679999999999</v>
      </c>
      <c r="G104" s="59">
        <v>66.036619880000003</v>
      </c>
      <c r="H104" s="109">
        <v>124.21512</v>
      </c>
      <c r="I104" s="116">
        <v>117.52893161599999</v>
      </c>
      <c r="J104" s="116"/>
      <c r="K104" s="148">
        <v>209.97094609000001</v>
      </c>
      <c r="L104" s="52">
        <f t="shared" si="6"/>
        <v>2.7682091798021888</v>
      </c>
      <c r="M104" s="101"/>
    </row>
    <row r="105" spans="1:14" x14ac:dyDescent="0.15">
      <c r="A105" s="108"/>
      <c r="B105" s="6" t="s">
        <v>154</v>
      </c>
      <c r="C105" s="59">
        <v>197</v>
      </c>
      <c r="D105" s="59">
        <v>521.4</v>
      </c>
      <c r="E105" s="59">
        <v>58</v>
      </c>
      <c r="F105" s="59">
        <v>43.9</v>
      </c>
      <c r="G105" s="59">
        <v>32.700000000000003</v>
      </c>
      <c r="H105" s="109">
        <v>36.299999999999997</v>
      </c>
      <c r="I105" s="116">
        <v>135.6</v>
      </c>
      <c r="J105" s="116"/>
      <c r="K105" s="148">
        <v>41</v>
      </c>
      <c r="L105" s="52">
        <f>(K105-F105)/F105</f>
        <v>-6.6059225512528449E-2</v>
      </c>
      <c r="M105" s="101"/>
    </row>
    <row r="106" spans="1:14" x14ac:dyDescent="0.15">
      <c r="A106" s="108"/>
      <c r="B106" s="6" t="s">
        <v>3</v>
      </c>
      <c r="D106" s="47"/>
      <c r="E106" s="47"/>
      <c r="F106" s="47"/>
      <c r="G106" s="47"/>
      <c r="H106" s="110">
        <v>24.00421</v>
      </c>
      <c r="I106" s="116">
        <v>103.30983999999999</v>
      </c>
      <c r="J106" s="116"/>
      <c r="K106" s="148">
        <v>75.007869999999997</v>
      </c>
      <c r="L106" s="52"/>
      <c r="M106" s="101"/>
    </row>
    <row r="107" spans="1:14" x14ac:dyDescent="0.15">
      <c r="A107" s="108"/>
      <c r="B107" s="6" t="s">
        <v>150</v>
      </c>
      <c r="C107" s="59">
        <v>269.86</v>
      </c>
      <c r="D107" s="59">
        <v>265.32</v>
      </c>
      <c r="E107" s="59">
        <v>187.01</v>
      </c>
      <c r="F107" s="59"/>
      <c r="G107" s="59"/>
      <c r="H107" s="112"/>
      <c r="I107" s="120"/>
      <c r="J107" s="120"/>
      <c r="K107" s="120"/>
      <c r="L107" s="52"/>
      <c r="M107" s="108"/>
    </row>
    <row r="108" spans="1:14" x14ac:dyDescent="0.15">
      <c r="A108" s="108"/>
      <c r="B108" s="6" t="s">
        <v>163</v>
      </c>
      <c r="C108" s="59"/>
      <c r="D108" s="59">
        <v>2564.9250000000002</v>
      </c>
      <c r="E108" s="59">
        <v>6709.6672259999996</v>
      </c>
      <c r="F108" s="59"/>
      <c r="G108" s="59"/>
      <c r="H108" s="47"/>
      <c r="I108" s="120"/>
      <c r="J108" s="120"/>
      <c r="K108" s="120"/>
      <c r="L108" s="52"/>
      <c r="M108" s="108"/>
    </row>
    <row r="109" spans="1:14" x14ac:dyDescent="0.15">
      <c r="A109" s="108"/>
      <c r="B109" s="6" t="s">
        <v>146</v>
      </c>
      <c r="C109" s="59">
        <v>33200</v>
      </c>
      <c r="D109" s="59">
        <v>41700</v>
      </c>
      <c r="E109" s="59">
        <v>41700</v>
      </c>
      <c r="F109" s="59"/>
      <c r="G109" s="59"/>
      <c r="H109" s="47"/>
      <c r="I109" s="120"/>
      <c r="J109" s="120"/>
      <c r="K109" s="120"/>
      <c r="L109" s="52"/>
      <c r="M109" s="108"/>
    </row>
    <row r="110" spans="1:14" x14ac:dyDescent="0.15">
      <c r="A110" s="108"/>
      <c r="B110" s="6" t="s">
        <v>164</v>
      </c>
      <c r="C110" s="59"/>
      <c r="D110" s="59"/>
      <c r="E110" s="59"/>
      <c r="F110" s="59">
        <v>94.92</v>
      </c>
      <c r="G110" s="59"/>
      <c r="H110" s="47"/>
      <c r="I110" s="120"/>
      <c r="J110" s="120"/>
      <c r="K110" s="120"/>
      <c r="L110" s="52"/>
      <c r="M110" s="108"/>
    </row>
    <row r="111" spans="1:14" x14ac:dyDescent="0.15">
      <c r="B111" s="38" t="s">
        <v>211</v>
      </c>
      <c r="C111" s="75">
        <f>SUM(C89:C110)</f>
        <v>161709.519</v>
      </c>
      <c r="D111" s="75">
        <f t="shared" ref="D111:K111" si="8">SUM(D89:D110)</f>
        <v>178279.39499999999</v>
      </c>
      <c r="E111" s="75">
        <f t="shared" si="8"/>
        <v>221361.1848705</v>
      </c>
      <c r="F111" s="75">
        <f t="shared" si="8"/>
        <v>71996.771379499987</v>
      </c>
      <c r="G111" s="75">
        <f t="shared" si="8"/>
        <v>112056.48112510999</v>
      </c>
      <c r="H111" s="75">
        <f t="shared" si="8"/>
        <v>114319.52463140497</v>
      </c>
      <c r="I111" s="75">
        <f t="shared" si="8"/>
        <v>85437.579102362259</v>
      </c>
      <c r="J111" s="75">
        <f t="shared" si="8"/>
        <v>62012.462825408256</v>
      </c>
      <c r="K111" s="75">
        <f t="shared" si="8"/>
        <v>91314.697274474733</v>
      </c>
      <c r="L111" s="108"/>
      <c r="M111" s="108"/>
    </row>
    <row r="112" spans="1:14" ht="13" x14ac:dyDescent="0.15">
      <c r="C112"/>
      <c r="D112"/>
      <c r="E112"/>
      <c r="F112"/>
      <c r="G112"/>
      <c r="H112"/>
      <c r="I112"/>
      <c r="J112"/>
      <c r="K112"/>
      <c r="L112"/>
    </row>
    <row r="114" spans="2:13" x14ac:dyDescent="0.15">
      <c r="B114" s="27" t="s">
        <v>257</v>
      </c>
      <c r="C114" s="207"/>
      <c r="D114" s="207"/>
      <c r="E114" s="207"/>
      <c r="F114" s="207"/>
      <c r="G114" s="207"/>
      <c r="H114" s="207"/>
      <c r="I114" s="207"/>
      <c r="J114" s="207"/>
      <c r="K114" s="207"/>
      <c r="L114" s="208"/>
      <c r="M114" s="209"/>
    </row>
    <row r="115" spans="2:13" x14ac:dyDescent="0.15">
      <c r="B115" s="206"/>
      <c r="C115" s="203" t="s">
        <v>29</v>
      </c>
      <c r="D115" s="203" t="s">
        <v>50</v>
      </c>
      <c r="E115" s="203" t="s">
        <v>65</v>
      </c>
      <c r="F115" s="203" t="s">
        <v>107</v>
      </c>
      <c r="G115" s="203" t="s">
        <v>108</v>
      </c>
      <c r="H115" s="204" t="s">
        <v>11</v>
      </c>
      <c r="I115" s="204" t="s">
        <v>202</v>
      </c>
      <c r="J115" s="204" t="s">
        <v>227</v>
      </c>
      <c r="K115" s="204" t="s">
        <v>228</v>
      </c>
      <c r="L115" s="205" t="s">
        <v>4</v>
      </c>
      <c r="M115" s="206" t="s">
        <v>5</v>
      </c>
    </row>
    <row r="116" spans="2:13" x14ac:dyDescent="0.15">
      <c r="B116" s="148" t="s">
        <v>87</v>
      </c>
      <c r="K116" s="148">
        <v>2624339.091401</v>
      </c>
    </row>
    <row r="117" spans="2:13" x14ac:dyDescent="0.15">
      <c r="B117" s="148" t="s">
        <v>101</v>
      </c>
      <c r="K117" s="148">
        <v>818167.21669999999</v>
      </c>
    </row>
    <row r="118" spans="2:13" x14ac:dyDescent="0.15">
      <c r="B118" s="148" t="s">
        <v>58</v>
      </c>
      <c r="K118" s="148">
        <v>598542.56000000006</v>
      </c>
    </row>
    <row r="119" spans="2:13" x14ac:dyDescent="0.15">
      <c r="B119" s="148" t="s">
        <v>96</v>
      </c>
      <c r="K119" s="148">
        <v>239000</v>
      </c>
    </row>
    <row r="120" spans="2:13" x14ac:dyDescent="0.15">
      <c r="B120" s="148" t="s">
        <v>83</v>
      </c>
      <c r="K120" s="148">
        <v>111416.0512</v>
      </c>
    </row>
    <row r="121" spans="2:13" x14ac:dyDescent="0.15">
      <c r="B121" s="148" t="s">
        <v>88</v>
      </c>
      <c r="K121" s="148">
        <v>39583.081810000003</v>
      </c>
    </row>
    <row r="122" spans="2:13" x14ac:dyDescent="0.15">
      <c r="B122" s="148" t="s">
        <v>13</v>
      </c>
      <c r="K122" s="148">
        <v>27762.915903779998</v>
      </c>
    </row>
    <row r="123" spans="2:13" x14ac:dyDescent="0.15">
      <c r="B123" s="148" t="s">
        <v>38</v>
      </c>
      <c r="K123" s="148">
        <v>26319</v>
      </c>
    </row>
    <row r="124" spans="2:13" x14ac:dyDescent="0.15">
      <c r="B124" s="148" t="s">
        <v>76</v>
      </c>
      <c r="K124" s="148">
        <v>26204.778859999999</v>
      </c>
    </row>
    <row r="125" spans="2:13" x14ac:dyDescent="0.15">
      <c r="B125" s="148" t="s">
        <v>84</v>
      </c>
      <c r="K125" s="148">
        <v>25870</v>
      </c>
    </row>
    <row r="126" spans="2:13" x14ac:dyDescent="0.15">
      <c r="B126" s="148" t="s">
        <v>51</v>
      </c>
      <c r="K126" s="148">
        <v>21610.1</v>
      </c>
    </row>
    <row r="127" spans="2:13" x14ac:dyDescent="0.15">
      <c r="B127" s="148" t="s">
        <v>54</v>
      </c>
      <c r="K127" s="148">
        <v>21033.573919840001</v>
      </c>
    </row>
    <row r="128" spans="2:13" x14ac:dyDescent="0.15">
      <c r="B128" s="148" t="s">
        <v>97</v>
      </c>
      <c r="K128" s="148">
        <v>17238.979217</v>
      </c>
    </row>
    <row r="129" spans="2:13" x14ac:dyDescent="0.15">
      <c r="B129" s="148" t="s">
        <v>110</v>
      </c>
      <c r="K129" s="148">
        <v>16796</v>
      </c>
    </row>
    <row r="130" spans="2:13" x14ac:dyDescent="0.15">
      <c r="B130" s="148" t="s">
        <v>75</v>
      </c>
      <c r="K130" s="148">
        <v>12077.133599999999</v>
      </c>
    </row>
    <row r="131" spans="2:13" x14ac:dyDescent="0.15">
      <c r="B131" s="148" t="s">
        <v>103</v>
      </c>
      <c r="K131" s="148">
        <v>11175.196459918099</v>
      </c>
    </row>
    <row r="132" spans="2:13" x14ac:dyDescent="0.15">
      <c r="B132" s="148" t="s">
        <v>56</v>
      </c>
      <c r="K132" s="148">
        <v>7299.6466119999995</v>
      </c>
    </row>
    <row r="133" spans="2:13" x14ac:dyDescent="0.15">
      <c r="B133" s="148" t="s">
        <v>82</v>
      </c>
      <c r="K133" s="148">
        <v>6358.6876486399997</v>
      </c>
    </row>
    <row r="134" spans="2:13" x14ac:dyDescent="0.15">
      <c r="B134" s="148" t="s">
        <v>113</v>
      </c>
      <c r="K134" s="148">
        <v>4557.0167730019703</v>
      </c>
    </row>
    <row r="135" spans="2:13" x14ac:dyDescent="0.15">
      <c r="B135" s="148" t="s">
        <v>85</v>
      </c>
      <c r="K135" s="148">
        <v>2834.9064198999999</v>
      </c>
    </row>
    <row r="136" spans="2:13" x14ac:dyDescent="0.15">
      <c r="B136" s="148" t="s">
        <v>95</v>
      </c>
      <c r="K136" s="148">
        <v>2212.242871038</v>
      </c>
    </row>
    <row r="137" spans="2:13" x14ac:dyDescent="0.15">
      <c r="B137" s="148" t="s">
        <v>186</v>
      </c>
      <c r="K137" s="148">
        <v>1715.3203169999999</v>
      </c>
    </row>
    <row r="138" spans="2:13" x14ac:dyDescent="0.15">
      <c r="B138" s="148" t="s">
        <v>46</v>
      </c>
      <c r="D138" s="6"/>
      <c r="E138" s="6"/>
      <c r="F138" s="6"/>
      <c r="G138" s="6"/>
      <c r="H138" s="6"/>
      <c r="I138" s="6"/>
      <c r="J138" s="6"/>
      <c r="K138" s="148">
        <v>917.33300127960104</v>
      </c>
      <c r="L138" s="202">
        <f>K140+K141</f>
        <v>0</v>
      </c>
      <c r="M138" s="108"/>
    </row>
    <row r="142" spans="2:13" x14ac:dyDescent="0.15">
      <c r="B142" s="27" t="s">
        <v>256</v>
      </c>
    </row>
    <row r="143" spans="2:13" x14ac:dyDescent="0.15">
      <c r="B143" s="13"/>
      <c r="C143" s="18" t="s">
        <v>29</v>
      </c>
      <c r="D143" s="18" t="s">
        <v>50</v>
      </c>
      <c r="E143" s="18" t="s">
        <v>65</v>
      </c>
      <c r="F143" s="18" t="s">
        <v>107</v>
      </c>
      <c r="G143" s="18" t="s">
        <v>108</v>
      </c>
      <c r="H143" s="94" t="s">
        <v>11</v>
      </c>
      <c r="I143" s="94" t="s">
        <v>202</v>
      </c>
      <c r="J143" s="94" t="s">
        <v>227</v>
      </c>
      <c r="K143" s="94" t="s">
        <v>228</v>
      </c>
      <c r="L143" s="140" t="s">
        <v>4</v>
      </c>
      <c r="M143" s="13" t="s">
        <v>5</v>
      </c>
    </row>
    <row r="144" spans="2:13" x14ac:dyDescent="0.15">
      <c r="B144" s="149" t="s">
        <v>120</v>
      </c>
      <c r="C144" s="108"/>
      <c r="D144" s="108"/>
      <c r="E144" s="108"/>
      <c r="F144" s="108"/>
      <c r="G144" s="108"/>
      <c r="H144" s="108"/>
      <c r="I144" s="108"/>
      <c r="J144" s="108"/>
      <c r="K144" s="148">
        <v>598542.56000000006</v>
      </c>
      <c r="L144" s="108"/>
      <c r="M144" s="108"/>
    </row>
    <row r="145" spans="2:13" x14ac:dyDescent="0.15">
      <c r="B145" s="149" t="s">
        <v>121</v>
      </c>
      <c r="C145" s="108"/>
      <c r="D145" s="108"/>
      <c r="E145" s="108"/>
      <c r="F145" s="108"/>
      <c r="G145" s="108"/>
      <c r="H145" s="108"/>
      <c r="I145" s="108"/>
      <c r="J145" s="108"/>
      <c r="K145" s="148">
        <v>239000</v>
      </c>
      <c r="L145" s="108"/>
      <c r="M145" s="108"/>
    </row>
    <row r="146" spans="2:13" x14ac:dyDescent="0.15">
      <c r="B146" s="149" t="s">
        <v>258</v>
      </c>
      <c r="C146" s="108"/>
      <c r="D146" s="108"/>
      <c r="E146" s="108"/>
      <c r="F146" s="108"/>
      <c r="G146" s="108"/>
      <c r="H146" s="108"/>
      <c r="I146" s="108"/>
      <c r="J146" s="108"/>
      <c r="K146" s="148">
        <v>37571</v>
      </c>
      <c r="L146" s="108"/>
      <c r="M146" s="108"/>
    </row>
    <row r="147" spans="2:13" x14ac:dyDescent="0.15">
      <c r="B147" s="149" t="s">
        <v>229</v>
      </c>
      <c r="C147" s="108"/>
      <c r="D147" s="108"/>
      <c r="E147" s="108"/>
      <c r="F147" s="108"/>
      <c r="G147" s="108"/>
      <c r="H147" s="108"/>
      <c r="I147" s="108"/>
      <c r="J147" s="108"/>
      <c r="K147" s="148">
        <v>26319</v>
      </c>
      <c r="L147" s="108"/>
      <c r="M147" s="108"/>
    </row>
    <row r="148" spans="2:13" x14ac:dyDescent="0.15">
      <c r="B148" s="149" t="s">
        <v>259</v>
      </c>
      <c r="C148" s="108"/>
      <c r="D148" s="108"/>
      <c r="E148" s="108"/>
      <c r="F148" s="108"/>
      <c r="G148" s="108"/>
      <c r="H148" s="108"/>
      <c r="I148" s="108"/>
      <c r="J148" s="108"/>
      <c r="K148" s="148">
        <v>25870</v>
      </c>
      <c r="L148" s="108"/>
      <c r="M148" s="108"/>
    </row>
    <row r="149" spans="2:13" x14ac:dyDescent="0.15">
      <c r="B149" s="149" t="s">
        <v>210</v>
      </c>
      <c r="C149" s="108"/>
      <c r="D149" s="108"/>
      <c r="E149" s="108"/>
      <c r="F149" s="108"/>
      <c r="G149" s="108"/>
      <c r="H149" s="108"/>
      <c r="I149" s="108"/>
      <c r="J149" s="108"/>
      <c r="K149" s="148">
        <v>25742.478859999999</v>
      </c>
      <c r="L149" s="108"/>
      <c r="M149" s="108"/>
    </row>
    <row r="150" spans="2:13" x14ac:dyDescent="0.15">
      <c r="B150" s="149" t="s">
        <v>131</v>
      </c>
      <c r="C150" s="108"/>
      <c r="D150" s="108"/>
      <c r="E150" s="108"/>
      <c r="F150" s="108"/>
      <c r="G150" s="108"/>
      <c r="H150" s="108"/>
      <c r="I150" s="108"/>
      <c r="J150" s="108"/>
      <c r="K150" s="148">
        <v>18950</v>
      </c>
      <c r="L150" s="108"/>
      <c r="M150" s="108"/>
    </row>
    <row r="151" spans="2:13" x14ac:dyDescent="0.15">
      <c r="B151" s="149" t="s">
        <v>132</v>
      </c>
      <c r="C151" s="108"/>
      <c r="D151" s="108"/>
      <c r="E151" s="108"/>
      <c r="F151" s="108"/>
      <c r="G151" s="108"/>
      <c r="H151" s="108"/>
      <c r="I151" s="108"/>
      <c r="J151" s="108"/>
      <c r="K151" s="148">
        <v>16796</v>
      </c>
      <c r="L151" s="108"/>
      <c r="M151" s="108"/>
    </row>
    <row r="152" spans="2:13" x14ac:dyDescent="0.15">
      <c r="B152" s="149" t="s">
        <v>133</v>
      </c>
      <c r="C152" s="108"/>
      <c r="D152" s="108"/>
      <c r="E152" s="108"/>
      <c r="F152" s="108"/>
      <c r="G152" s="108"/>
      <c r="H152" s="108"/>
      <c r="I152" s="108"/>
      <c r="J152" s="108"/>
      <c r="K152" s="148">
        <v>12077.133599999999</v>
      </c>
      <c r="L152" s="108"/>
      <c r="M152" s="108"/>
    </row>
    <row r="153" spans="2:13" x14ac:dyDescent="0.15">
      <c r="B153" s="149" t="s">
        <v>126</v>
      </c>
      <c r="C153" s="108"/>
      <c r="D153" s="108"/>
      <c r="E153" s="108"/>
      <c r="F153" s="108"/>
      <c r="G153" s="108"/>
      <c r="H153" s="108"/>
      <c r="I153" s="108"/>
      <c r="J153" s="108"/>
      <c r="K153" s="148">
        <v>6695.5779940000002</v>
      </c>
      <c r="L153" s="108"/>
      <c r="M153" s="108"/>
    </row>
    <row r="154" spans="2:13" x14ac:dyDescent="0.15">
      <c r="B154" s="149" t="s">
        <v>129</v>
      </c>
      <c r="C154" s="108"/>
      <c r="D154" s="108"/>
      <c r="E154" s="108"/>
      <c r="F154" s="108"/>
      <c r="G154" s="108"/>
      <c r="H154" s="108"/>
      <c r="I154" s="108"/>
      <c r="J154" s="108"/>
      <c r="K154" s="148">
        <v>4479.6184659181299</v>
      </c>
      <c r="L154" s="108"/>
      <c r="M154" s="108"/>
    </row>
    <row r="155" spans="2:13" x14ac:dyDescent="0.15">
      <c r="B155" s="149" t="s">
        <v>260</v>
      </c>
      <c r="C155" s="108"/>
      <c r="D155" s="108"/>
      <c r="E155" s="108"/>
      <c r="F155" s="108"/>
      <c r="G155" s="108"/>
      <c r="H155" s="108"/>
      <c r="I155" s="108"/>
      <c r="J155" s="108"/>
      <c r="K155" s="148">
        <v>2834.9064198999999</v>
      </c>
      <c r="L155" s="108"/>
      <c r="M155" s="108"/>
    </row>
    <row r="156" spans="2:13" x14ac:dyDescent="0.15">
      <c r="B156" s="149" t="s">
        <v>139</v>
      </c>
      <c r="C156" s="108"/>
      <c r="D156" s="108"/>
      <c r="E156" s="108"/>
      <c r="F156" s="108"/>
      <c r="G156" s="108"/>
      <c r="H156" s="108"/>
      <c r="I156" s="108"/>
      <c r="J156" s="108"/>
      <c r="K156" s="148">
        <v>2660.1</v>
      </c>
      <c r="L156" s="108"/>
      <c r="M156" s="108"/>
    </row>
    <row r="157" spans="2:13" x14ac:dyDescent="0.15">
      <c r="B157" s="149" t="s">
        <v>3</v>
      </c>
      <c r="C157" s="108"/>
      <c r="D157" s="108"/>
      <c r="E157" s="108"/>
      <c r="F157" s="108"/>
      <c r="G157" s="108"/>
      <c r="H157" s="108"/>
      <c r="I157" s="108"/>
      <c r="J157" s="108"/>
      <c r="K157" s="148">
        <v>2012.0818099999999</v>
      </c>
      <c r="L157" s="108"/>
      <c r="M157" s="108"/>
    </row>
    <row r="158" spans="2:13" x14ac:dyDescent="0.15">
      <c r="B158" s="149" t="s">
        <v>118</v>
      </c>
      <c r="C158" s="108"/>
      <c r="D158" s="108"/>
      <c r="E158" s="108"/>
      <c r="F158" s="108"/>
      <c r="G158" s="108"/>
      <c r="H158" s="108"/>
      <c r="I158" s="108"/>
      <c r="J158" s="108"/>
      <c r="K158" s="148">
        <v>462.3</v>
      </c>
      <c r="L158" s="108"/>
      <c r="M158" s="108"/>
    </row>
    <row r="161" spans="2:13" x14ac:dyDescent="0.15">
      <c r="B161" s="27" t="s">
        <v>261</v>
      </c>
    </row>
    <row r="162" spans="2:13" x14ac:dyDescent="0.15">
      <c r="B162" s="13"/>
      <c r="C162" s="18" t="s">
        <v>29</v>
      </c>
      <c r="D162" s="18" t="s">
        <v>50</v>
      </c>
      <c r="E162" s="18" t="s">
        <v>65</v>
      </c>
      <c r="F162" s="18" t="s">
        <v>107</v>
      </c>
      <c r="G162" s="18" t="s">
        <v>108</v>
      </c>
      <c r="H162" s="94" t="s">
        <v>11</v>
      </c>
      <c r="I162" s="94" t="s">
        <v>202</v>
      </c>
      <c r="J162" s="94" t="s">
        <v>227</v>
      </c>
      <c r="K162" s="94" t="s">
        <v>228</v>
      </c>
      <c r="L162" s="140" t="s">
        <v>4</v>
      </c>
      <c r="M162" s="13" t="s">
        <v>5</v>
      </c>
    </row>
    <row r="163" spans="2:13" x14ac:dyDescent="0.15">
      <c r="B163" s="149" t="s">
        <v>101</v>
      </c>
      <c r="C163" s="108"/>
      <c r="D163" s="108"/>
      <c r="E163" s="108"/>
      <c r="F163" s="108"/>
      <c r="G163" s="108"/>
      <c r="H163" s="108"/>
      <c r="I163" s="108"/>
      <c r="J163" s="108"/>
      <c r="K163" s="148">
        <v>302641.19559999998</v>
      </c>
      <c r="L163" s="108"/>
      <c r="M163" s="108"/>
    </row>
    <row r="164" spans="2:13" x14ac:dyDescent="0.15">
      <c r="B164" s="149" t="s">
        <v>87</v>
      </c>
      <c r="C164" s="108"/>
      <c r="D164" s="108"/>
      <c r="E164" s="108"/>
      <c r="F164" s="108"/>
      <c r="G164" s="108"/>
      <c r="H164" s="108"/>
      <c r="I164" s="108"/>
      <c r="J164" s="108"/>
      <c r="K164" s="148">
        <v>51445.167140799997</v>
      </c>
      <c r="L164" s="108"/>
      <c r="M164" s="108"/>
    </row>
    <row r="165" spans="2:13" x14ac:dyDescent="0.15">
      <c r="B165" s="149" t="s">
        <v>88</v>
      </c>
      <c r="C165" s="108"/>
      <c r="D165" s="108"/>
      <c r="E165" s="108"/>
      <c r="F165" s="108"/>
      <c r="G165" s="108"/>
      <c r="H165" s="108"/>
      <c r="I165" s="108"/>
      <c r="J165" s="108"/>
      <c r="K165" s="148">
        <v>43024.03009</v>
      </c>
      <c r="L165" s="108"/>
      <c r="M165" s="108"/>
    </row>
    <row r="166" spans="2:13" x14ac:dyDescent="0.15">
      <c r="B166" s="149" t="s">
        <v>83</v>
      </c>
      <c r="C166" s="108"/>
      <c r="D166" s="108"/>
      <c r="E166" s="108"/>
      <c r="F166" s="108"/>
      <c r="G166" s="108"/>
      <c r="H166" s="108"/>
      <c r="I166" s="108"/>
      <c r="J166" s="108"/>
      <c r="K166" s="148">
        <v>15559.82784</v>
      </c>
      <c r="L166" s="108"/>
      <c r="M166" s="108"/>
    </row>
    <row r="167" spans="2:13" x14ac:dyDescent="0.15">
      <c r="B167" s="149" t="s">
        <v>96</v>
      </c>
      <c r="C167" s="108"/>
      <c r="D167" s="108"/>
      <c r="E167" s="108"/>
      <c r="F167" s="108"/>
      <c r="G167" s="108"/>
      <c r="H167" s="108"/>
      <c r="I167" s="108"/>
      <c r="J167" s="108"/>
      <c r="K167" s="148">
        <v>9980</v>
      </c>
      <c r="L167" s="108"/>
      <c r="M167" s="108"/>
    </row>
    <row r="168" spans="2:13" x14ac:dyDescent="0.15">
      <c r="B168" s="149" t="s">
        <v>58</v>
      </c>
      <c r="C168" s="108"/>
      <c r="D168" s="108"/>
      <c r="E168" s="108"/>
      <c r="F168" s="108"/>
      <c r="G168" s="108"/>
      <c r="H168" s="108"/>
      <c r="I168" s="108"/>
      <c r="J168" s="108"/>
      <c r="K168" s="148">
        <v>3827.54</v>
      </c>
      <c r="L168" s="108"/>
      <c r="M168" s="108"/>
    </row>
    <row r="169" spans="2:13" x14ac:dyDescent="0.15">
      <c r="B169" s="149" t="s">
        <v>75</v>
      </c>
      <c r="C169" s="108"/>
      <c r="D169" s="108"/>
      <c r="E169" s="108"/>
      <c r="F169" s="108"/>
      <c r="G169" s="108"/>
      <c r="H169" s="108"/>
      <c r="I169" s="108"/>
      <c r="J169" s="108"/>
      <c r="K169" s="148">
        <v>3824.4256399999999</v>
      </c>
      <c r="L169" s="108"/>
      <c r="M169" s="108"/>
    </row>
    <row r="170" spans="2:13" x14ac:dyDescent="0.15">
      <c r="B170" s="149" t="s">
        <v>97</v>
      </c>
      <c r="C170" s="108"/>
      <c r="D170" s="108"/>
      <c r="E170" s="108"/>
      <c r="F170" s="108"/>
      <c r="G170" s="108"/>
      <c r="H170" s="108"/>
      <c r="I170" s="108"/>
      <c r="J170" s="108"/>
      <c r="K170" s="148">
        <v>3470.1091414000002</v>
      </c>
      <c r="L170" s="108"/>
      <c r="M170" s="108"/>
    </row>
    <row r="171" spans="2:13" x14ac:dyDescent="0.15">
      <c r="B171" s="149" t="s">
        <v>84</v>
      </c>
      <c r="C171" s="108"/>
      <c r="D171" s="108"/>
      <c r="E171" s="108"/>
      <c r="F171" s="108"/>
      <c r="G171" s="108"/>
      <c r="H171" s="108"/>
      <c r="I171" s="108"/>
      <c r="J171" s="108"/>
      <c r="K171" s="148">
        <v>1763.68</v>
      </c>
      <c r="L171" s="108"/>
      <c r="M171" s="108"/>
    </row>
    <row r="172" spans="2:13" x14ac:dyDescent="0.15">
      <c r="B172" s="149" t="s">
        <v>51</v>
      </c>
      <c r="C172" s="108"/>
      <c r="D172" s="108"/>
      <c r="E172" s="108"/>
      <c r="F172" s="108"/>
      <c r="G172" s="108"/>
      <c r="H172" s="108"/>
      <c r="I172" s="108"/>
      <c r="J172" s="108"/>
      <c r="K172" s="148">
        <v>931.04</v>
      </c>
      <c r="L172" s="108"/>
      <c r="M172" s="108"/>
    </row>
    <row r="173" spans="2:13" x14ac:dyDescent="0.15">
      <c r="B173" s="149" t="s">
        <v>82</v>
      </c>
      <c r="C173" s="108"/>
      <c r="D173" s="108"/>
      <c r="E173" s="108"/>
      <c r="F173" s="108"/>
      <c r="G173" s="108"/>
      <c r="H173" s="108"/>
      <c r="I173" s="108"/>
      <c r="J173" s="108"/>
      <c r="K173" s="148">
        <v>540.439749925</v>
      </c>
      <c r="L173" s="108"/>
      <c r="M173" s="108"/>
    </row>
    <row r="174" spans="2:13" x14ac:dyDescent="0.15">
      <c r="B174" s="149" t="s">
        <v>113</v>
      </c>
      <c r="C174" s="108"/>
      <c r="D174" s="108"/>
      <c r="E174" s="108"/>
      <c r="F174" s="108"/>
      <c r="G174" s="108"/>
      <c r="H174" s="108"/>
      <c r="I174" s="108"/>
      <c r="J174" s="108"/>
      <c r="K174" s="148">
        <v>455.68947745608699</v>
      </c>
      <c r="L174" s="108"/>
      <c r="M174" s="108"/>
    </row>
    <row r="175" spans="2:13" x14ac:dyDescent="0.15">
      <c r="B175" s="149" t="s">
        <v>46</v>
      </c>
      <c r="C175" s="108"/>
      <c r="D175" s="108"/>
      <c r="E175" s="108"/>
      <c r="F175" s="108"/>
      <c r="G175" s="108"/>
      <c r="H175" s="108"/>
      <c r="I175" s="108"/>
      <c r="J175" s="108"/>
      <c r="K175" s="148">
        <v>361.79292640260002</v>
      </c>
      <c r="L175" s="108"/>
      <c r="M175" s="108"/>
    </row>
    <row r="176" spans="2:13" x14ac:dyDescent="0.15">
      <c r="B176" s="149" t="s">
        <v>56</v>
      </c>
      <c r="C176" s="108"/>
      <c r="D176" s="108"/>
      <c r="E176" s="108"/>
      <c r="F176" s="108"/>
      <c r="G176" s="108"/>
      <c r="H176" s="108"/>
      <c r="I176" s="108"/>
      <c r="J176" s="108"/>
      <c r="K176" s="148">
        <v>255.32690160000001</v>
      </c>
      <c r="L176" s="108"/>
      <c r="M176" s="108"/>
    </row>
    <row r="177" spans="2:13" x14ac:dyDescent="0.15">
      <c r="B177" s="149" t="s">
        <v>186</v>
      </c>
      <c r="C177" s="108"/>
      <c r="D177" s="108"/>
      <c r="E177" s="108"/>
      <c r="F177" s="108"/>
      <c r="G177" s="108"/>
      <c r="H177" s="108"/>
      <c r="I177" s="108"/>
      <c r="J177" s="108"/>
      <c r="K177" s="148">
        <v>213.74708000000001</v>
      </c>
      <c r="L177" s="108"/>
      <c r="M177" s="108"/>
    </row>
    <row r="178" spans="2:13" x14ac:dyDescent="0.15">
      <c r="B178" s="149" t="s">
        <v>13</v>
      </c>
      <c r="C178" s="108"/>
      <c r="D178" s="108"/>
      <c r="E178" s="108"/>
      <c r="F178" s="108"/>
      <c r="G178" s="108"/>
      <c r="H178" s="108"/>
      <c r="I178" s="108"/>
      <c r="J178" s="108"/>
      <c r="K178" s="148">
        <v>178.06693042000001</v>
      </c>
      <c r="L178" s="108"/>
      <c r="M178" s="108"/>
    </row>
    <row r="179" spans="2:13" x14ac:dyDescent="0.15">
      <c r="B179" s="149" t="s">
        <v>110</v>
      </c>
      <c r="C179" s="108"/>
      <c r="D179" s="108"/>
      <c r="E179" s="108"/>
      <c r="F179" s="108"/>
      <c r="G179" s="108"/>
      <c r="H179" s="108"/>
      <c r="I179" s="108"/>
      <c r="J179" s="108"/>
      <c r="K179" s="148">
        <v>135.06020000000001</v>
      </c>
      <c r="L179" s="108"/>
      <c r="M179" s="108"/>
    </row>
    <row r="180" spans="2:13" x14ac:dyDescent="0.15">
      <c r="B180" s="149" t="s">
        <v>54</v>
      </c>
      <c r="C180" s="108"/>
      <c r="D180" s="108"/>
      <c r="E180" s="108"/>
      <c r="F180" s="108"/>
      <c r="G180" s="108"/>
      <c r="H180" s="108"/>
      <c r="I180" s="108"/>
      <c r="J180" s="108"/>
      <c r="K180" s="148">
        <v>134.2902933439</v>
      </c>
      <c r="L180" s="108"/>
      <c r="M180" s="108"/>
    </row>
    <row r="181" spans="2:13" x14ac:dyDescent="0.15">
      <c r="B181" s="149" t="s">
        <v>95</v>
      </c>
      <c r="C181" s="108"/>
      <c r="D181" s="108"/>
      <c r="E181" s="108"/>
      <c r="F181" s="108"/>
      <c r="G181" s="108"/>
      <c r="H181" s="108"/>
      <c r="I181" s="108"/>
      <c r="J181" s="108"/>
      <c r="K181" s="148">
        <v>125.2816840453</v>
      </c>
      <c r="L181" s="108"/>
      <c r="M181" s="108"/>
    </row>
    <row r="182" spans="2:13" x14ac:dyDescent="0.15">
      <c r="B182" s="149" t="s">
        <v>103</v>
      </c>
      <c r="C182" s="108"/>
      <c r="D182" s="108"/>
      <c r="E182" s="108"/>
      <c r="F182" s="108"/>
      <c r="G182" s="108"/>
      <c r="H182" s="108"/>
      <c r="I182" s="108"/>
      <c r="J182" s="108"/>
      <c r="K182" s="148">
        <v>88.916382039390598</v>
      </c>
      <c r="L182" s="108"/>
      <c r="M182" s="108"/>
    </row>
    <row r="183" spans="2:13" x14ac:dyDescent="0.15">
      <c r="B183" s="149" t="s">
        <v>85</v>
      </c>
      <c r="C183" s="108"/>
      <c r="D183" s="108"/>
      <c r="E183" s="108"/>
      <c r="F183" s="108"/>
      <c r="G183" s="108"/>
      <c r="H183" s="108"/>
      <c r="I183" s="108"/>
      <c r="J183" s="108"/>
      <c r="K183" s="148">
        <v>29.894242210000002</v>
      </c>
      <c r="L183" s="108"/>
      <c r="M183" s="108"/>
    </row>
    <row r="184" spans="2:13" x14ac:dyDescent="0.15">
      <c r="B184" s="149" t="s">
        <v>38</v>
      </c>
      <c r="C184" s="108"/>
      <c r="D184" s="108"/>
      <c r="E184" s="108"/>
      <c r="F184" s="108"/>
      <c r="G184" s="108"/>
      <c r="H184" s="108"/>
      <c r="I184" s="108"/>
      <c r="J184" s="108"/>
      <c r="K184" s="148">
        <v>9.91</v>
      </c>
      <c r="L184" s="108"/>
      <c r="M184" s="108"/>
    </row>
    <row r="185" spans="2:13" x14ac:dyDescent="0.15">
      <c r="B185" s="149" t="s">
        <v>76</v>
      </c>
      <c r="C185" s="108"/>
      <c r="D185" s="108"/>
      <c r="E185" s="108"/>
      <c r="F185" s="108"/>
      <c r="G185" s="108"/>
      <c r="H185" s="108"/>
      <c r="I185" s="108"/>
      <c r="J185" s="108"/>
      <c r="K185" s="148">
        <v>2.3438861069999999</v>
      </c>
      <c r="L185" s="108"/>
      <c r="M185" s="108"/>
    </row>
    <row r="188" spans="2:13" x14ac:dyDescent="0.15">
      <c r="B188" s="27" t="s">
        <v>262</v>
      </c>
    </row>
    <row r="189" spans="2:13" x14ac:dyDescent="0.15">
      <c r="B189" s="13"/>
      <c r="C189" s="18" t="s">
        <v>29</v>
      </c>
      <c r="D189" s="18" t="s">
        <v>50</v>
      </c>
      <c r="E189" s="18" t="s">
        <v>65</v>
      </c>
      <c r="F189" s="18" t="s">
        <v>107</v>
      </c>
      <c r="G189" s="18" t="s">
        <v>108</v>
      </c>
      <c r="H189" s="94" t="s">
        <v>11</v>
      </c>
      <c r="I189" s="94" t="s">
        <v>202</v>
      </c>
      <c r="J189" s="94" t="s">
        <v>227</v>
      </c>
      <c r="K189" s="94" t="s">
        <v>228</v>
      </c>
      <c r="L189" s="140" t="s">
        <v>4</v>
      </c>
      <c r="M189" s="13" t="s">
        <v>5</v>
      </c>
    </row>
    <row r="190" spans="2:13" x14ac:dyDescent="0.15">
      <c r="B190" s="149" t="s">
        <v>258</v>
      </c>
      <c r="C190" s="108"/>
      <c r="D190" s="108"/>
      <c r="E190" s="108"/>
      <c r="F190" s="108"/>
      <c r="G190" s="108"/>
      <c r="H190" s="108"/>
      <c r="I190" s="108"/>
      <c r="J190" s="108"/>
      <c r="K190" s="148">
        <v>42898.7</v>
      </c>
      <c r="L190" s="108"/>
      <c r="M190" s="108"/>
    </row>
    <row r="191" spans="2:13" x14ac:dyDescent="0.15">
      <c r="B191" s="149" t="s">
        <v>121</v>
      </c>
      <c r="C191" s="108"/>
      <c r="D191" s="108"/>
      <c r="E191" s="108"/>
      <c r="F191" s="108"/>
      <c r="G191" s="108"/>
      <c r="H191" s="108"/>
      <c r="I191" s="108"/>
      <c r="J191" s="108"/>
      <c r="K191" s="148">
        <v>9980</v>
      </c>
      <c r="L191" s="108"/>
      <c r="M191" s="108"/>
    </row>
    <row r="192" spans="2:13" x14ac:dyDescent="0.15">
      <c r="B192" s="149" t="s">
        <v>120</v>
      </c>
      <c r="C192" s="108"/>
      <c r="D192" s="108"/>
      <c r="E192" s="108"/>
      <c r="F192" s="108"/>
      <c r="G192" s="108"/>
      <c r="H192" s="108"/>
      <c r="I192" s="108"/>
      <c r="J192" s="108"/>
      <c r="K192" s="148">
        <v>3827.54</v>
      </c>
      <c r="L192" s="108"/>
      <c r="M192" s="108"/>
    </row>
    <row r="193" spans="2:13" x14ac:dyDescent="0.15">
      <c r="B193" s="149" t="s">
        <v>133</v>
      </c>
      <c r="C193" s="108"/>
      <c r="D193" s="108"/>
      <c r="E193" s="108"/>
      <c r="F193" s="108"/>
      <c r="G193" s="108"/>
      <c r="H193" s="108"/>
      <c r="I193" s="108"/>
      <c r="J193" s="108"/>
      <c r="K193" s="148">
        <v>3824.4256399999999</v>
      </c>
      <c r="L193" s="108"/>
      <c r="M193" s="108"/>
    </row>
    <row r="194" spans="2:13" x14ac:dyDescent="0.15">
      <c r="B194" s="149" t="s">
        <v>259</v>
      </c>
      <c r="C194" s="108"/>
      <c r="D194" s="108"/>
      <c r="E194" s="108"/>
      <c r="F194" s="108"/>
      <c r="G194" s="108"/>
      <c r="H194" s="108"/>
      <c r="I194" s="108"/>
      <c r="J194" s="108"/>
      <c r="K194" s="148">
        <v>1763.68</v>
      </c>
      <c r="L194" s="108"/>
      <c r="M194" s="108"/>
    </row>
    <row r="195" spans="2:13" x14ac:dyDescent="0.15">
      <c r="B195" s="149" t="s">
        <v>131</v>
      </c>
      <c r="C195" s="108"/>
      <c r="D195" s="108"/>
      <c r="E195" s="108"/>
      <c r="F195" s="108"/>
      <c r="G195" s="108"/>
      <c r="H195" s="108"/>
      <c r="I195" s="108"/>
      <c r="J195" s="108"/>
      <c r="K195" s="148">
        <v>916.1</v>
      </c>
      <c r="L195" s="108"/>
      <c r="M195" s="108"/>
    </row>
    <row r="196" spans="2:13" x14ac:dyDescent="0.15">
      <c r="B196" s="149" t="s">
        <v>132</v>
      </c>
      <c r="C196" s="108"/>
      <c r="D196" s="108"/>
      <c r="E196" s="108"/>
      <c r="F196" s="108"/>
      <c r="G196" s="108"/>
      <c r="H196" s="108"/>
      <c r="I196" s="108"/>
      <c r="J196" s="108"/>
      <c r="K196" s="148">
        <v>135.06020000000001</v>
      </c>
      <c r="L196" s="108"/>
      <c r="M196" s="108"/>
    </row>
    <row r="197" spans="2:13" x14ac:dyDescent="0.15">
      <c r="B197" s="149" t="s">
        <v>3</v>
      </c>
      <c r="C197" s="108"/>
      <c r="D197" s="108"/>
      <c r="E197" s="108"/>
      <c r="F197" s="108"/>
      <c r="G197" s="108"/>
      <c r="H197" s="108"/>
      <c r="I197" s="108"/>
      <c r="J197" s="108"/>
      <c r="K197" s="148">
        <v>125.33009</v>
      </c>
      <c r="L197" s="108"/>
      <c r="M197" s="108"/>
    </row>
    <row r="198" spans="2:13" x14ac:dyDescent="0.15">
      <c r="B198" s="149" t="s">
        <v>129</v>
      </c>
      <c r="C198" s="108"/>
      <c r="D198" s="108"/>
      <c r="E198" s="108"/>
      <c r="F198" s="108"/>
      <c r="G198" s="108"/>
      <c r="H198" s="108"/>
      <c r="I198" s="108"/>
      <c r="J198" s="108"/>
      <c r="K198" s="148">
        <v>48.699223776390603</v>
      </c>
      <c r="L198" s="108"/>
      <c r="M198" s="108"/>
    </row>
    <row r="199" spans="2:13" x14ac:dyDescent="0.15">
      <c r="B199" s="149" t="s">
        <v>126</v>
      </c>
      <c r="C199" s="108"/>
      <c r="D199" s="108"/>
      <c r="E199" s="108"/>
      <c r="F199" s="108"/>
      <c r="G199" s="108"/>
      <c r="H199" s="108"/>
      <c r="I199" s="108"/>
      <c r="J199" s="108"/>
      <c r="K199" s="148">
        <v>40.217158263000002</v>
      </c>
      <c r="L199" s="108"/>
      <c r="M199" s="108"/>
    </row>
    <row r="200" spans="2:13" x14ac:dyDescent="0.15">
      <c r="B200" s="149" t="s">
        <v>260</v>
      </c>
      <c r="C200" s="108"/>
      <c r="D200" s="108"/>
      <c r="E200" s="108"/>
      <c r="F200" s="108"/>
      <c r="G200" s="108"/>
      <c r="H200" s="108"/>
      <c r="I200" s="108"/>
      <c r="J200" s="108"/>
      <c r="K200" s="148">
        <v>29.894242210000002</v>
      </c>
      <c r="L200" s="108"/>
      <c r="M200" s="108"/>
    </row>
    <row r="201" spans="2:13" x14ac:dyDescent="0.15">
      <c r="B201" s="149" t="s">
        <v>139</v>
      </c>
      <c r="C201" s="108"/>
      <c r="D201" s="108"/>
      <c r="E201" s="108"/>
      <c r="F201" s="108"/>
      <c r="G201" s="108"/>
      <c r="H201" s="108"/>
      <c r="I201" s="108"/>
      <c r="J201" s="108"/>
      <c r="K201" s="148">
        <v>14.94</v>
      </c>
      <c r="L201" s="108"/>
      <c r="M201" s="108"/>
    </row>
    <row r="202" spans="2:13" x14ac:dyDescent="0.15">
      <c r="B202" s="149" t="s">
        <v>229</v>
      </c>
      <c r="C202" s="108"/>
      <c r="D202" s="108"/>
      <c r="E202" s="108"/>
      <c r="F202" s="108"/>
      <c r="G202" s="108"/>
      <c r="H202" s="108"/>
      <c r="I202" s="108"/>
      <c r="J202" s="108"/>
      <c r="K202" s="148">
        <v>9.91</v>
      </c>
      <c r="L202" s="108"/>
      <c r="M202" s="108"/>
    </row>
    <row r="203" spans="2:13" x14ac:dyDescent="0.15">
      <c r="B203" s="149" t="s">
        <v>210</v>
      </c>
      <c r="C203" s="108"/>
      <c r="D203" s="108"/>
      <c r="E203" s="108"/>
      <c r="F203" s="108"/>
      <c r="G203" s="108"/>
      <c r="H203" s="108"/>
      <c r="I203" s="108"/>
      <c r="J203" s="108"/>
      <c r="K203" s="148">
        <v>1.3438861070000001</v>
      </c>
      <c r="L203" s="108"/>
      <c r="M203" s="108"/>
    </row>
    <row r="204" spans="2:13" x14ac:dyDescent="0.15">
      <c r="B204" s="149" t="s">
        <v>118</v>
      </c>
      <c r="C204" s="108"/>
      <c r="D204" s="108"/>
      <c r="E204" s="108"/>
      <c r="F204" s="108"/>
      <c r="G204" s="108"/>
      <c r="H204" s="108"/>
      <c r="I204" s="108"/>
      <c r="J204" s="108"/>
      <c r="K204" s="148">
        <v>1</v>
      </c>
      <c r="L204" s="108"/>
      <c r="M204" s="108"/>
    </row>
  </sheetData>
  <sortState ref="B43:H61">
    <sortCondition descending="1" ref="G44:G61"/>
  </sortState>
  <phoneticPr fontId="3" type="noConversion"/>
  <pageMargins left="0.60000000000000009" right="0.30228758169934639" top="0.57000000000000006" bottom="0.58000000000000007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view="pageLayout" topLeftCell="B137" zoomScale="158" workbookViewId="0">
      <selection activeCell="B143" sqref="B143:M156"/>
    </sheetView>
  </sheetViews>
  <sheetFormatPr baseColWidth="10" defaultRowHeight="11" x14ac:dyDescent="0.15"/>
  <cols>
    <col min="1" max="1" width="3" style="25" customWidth="1"/>
    <col min="2" max="2" width="37.1640625" style="1" customWidth="1"/>
    <col min="3" max="3" width="7.1640625" style="1" customWidth="1"/>
    <col min="4" max="4" width="7.6640625" style="1" customWidth="1"/>
    <col min="5" max="5" width="6.83203125" style="1" customWidth="1"/>
    <col min="6" max="6" width="6.83203125" style="41" customWidth="1"/>
    <col min="7" max="7" width="7.1640625" style="1" customWidth="1"/>
    <col min="8" max="8" width="8.33203125" style="1" customWidth="1"/>
    <col min="9" max="11" width="8.83203125" style="25" customWidth="1"/>
    <col min="12" max="12" width="8.33203125" style="25" customWidth="1"/>
    <col min="13" max="13" width="7" style="5" bestFit="1" customWidth="1"/>
    <col min="14" max="14" width="7.6640625" style="1" customWidth="1"/>
    <col min="15" max="16384" width="10.83203125" style="1"/>
  </cols>
  <sheetData>
    <row r="1" spans="2:13" x14ac:dyDescent="0.15">
      <c r="B1" s="2" t="s">
        <v>226</v>
      </c>
    </row>
    <row r="2" spans="2:13" x14ac:dyDescent="0.15">
      <c r="B2" s="6"/>
      <c r="C2" s="18" t="s">
        <v>34</v>
      </c>
      <c r="D2" s="18" t="s">
        <v>35</v>
      </c>
      <c r="E2" s="42" t="s">
        <v>36</v>
      </c>
      <c r="F2" s="18" t="s">
        <v>37</v>
      </c>
      <c r="G2" s="18" t="s">
        <v>9</v>
      </c>
      <c r="H2" s="94" t="s">
        <v>12</v>
      </c>
      <c r="I2" s="94" t="s">
        <v>202</v>
      </c>
      <c r="J2" s="94" t="s">
        <v>227</v>
      </c>
      <c r="K2" s="94" t="s">
        <v>228</v>
      </c>
      <c r="L2" s="140" t="s">
        <v>4</v>
      </c>
      <c r="M2" s="140" t="s">
        <v>5</v>
      </c>
    </row>
    <row r="3" spans="2:13" x14ac:dyDescent="0.15">
      <c r="B3" s="17" t="s">
        <v>43</v>
      </c>
      <c r="C3" s="120">
        <v>1319377.101</v>
      </c>
      <c r="D3" s="120">
        <v>1315919.5060000001</v>
      </c>
      <c r="E3" s="120">
        <v>1438268.9</v>
      </c>
      <c r="F3" s="120">
        <v>1177122.2550470501</v>
      </c>
      <c r="G3" s="120">
        <v>1094563.8799999999</v>
      </c>
      <c r="H3" s="120">
        <v>1996973.142</v>
      </c>
      <c r="I3" s="120">
        <v>2020508.473</v>
      </c>
      <c r="J3" s="156">
        <v>1574682.01</v>
      </c>
      <c r="K3" s="148">
        <v>1527317.41</v>
      </c>
      <c r="L3" s="137">
        <f>(K3-F3)/F3</f>
        <v>0.2975010908607385</v>
      </c>
      <c r="M3" s="137">
        <f>(K3-J3)/J3</f>
        <v>-3.0078834773758605E-2</v>
      </c>
    </row>
    <row r="4" spans="2:13" s="25" customFormat="1" x14ac:dyDescent="0.15">
      <c r="B4" s="32" t="s">
        <v>40</v>
      </c>
      <c r="C4" s="32"/>
      <c r="D4" s="94"/>
      <c r="E4" s="142"/>
      <c r="F4" s="94"/>
      <c r="G4" s="94"/>
      <c r="H4" s="120">
        <v>3142281.69</v>
      </c>
      <c r="I4" s="24">
        <v>495373</v>
      </c>
      <c r="J4" s="156">
        <v>281540.74</v>
      </c>
      <c r="K4" s="148">
        <v>263538.03000000003</v>
      </c>
      <c r="L4" s="137"/>
      <c r="M4" s="137">
        <f t="shared" ref="M4:M13" si="0">(K4-J4)/J4</f>
        <v>-6.3943534424183032E-2</v>
      </c>
    </row>
    <row r="5" spans="2:13" x14ac:dyDescent="0.15">
      <c r="B5" s="17" t="s">
        <v>30</v>
      </c>
      <c r="C5" s="120">
        <v>90376</v>
      </c>
      <c r="D5" s="120">
        <v>77899</v>
      </c>
      <c r="E5" s="120">
        <v>2617382</v>
      </c>
      <c r="F5" s="120">
        <v>5752179</v>
      </c>
      <c r="G5" s="120">
        <v>7622097.5599999996</v>
      </c>
      <c r="H5" s="120">
        <v>339029.8</v>
      </c>
      <c r="I5" s="120">
        <v>268409.81</v>
      </c>
      <c r="J5" s="156">
        <v>223995.43</v>
      </c>
      <c r="K5" s="148">
        <v>181992.43</v>
      </c>
      <c r="L5" s="137">
        <f t="shared" ref="L5:L17" si="1">(K5-F5)/F5</f>
        <v>-0.96836113236392685</v>
      </c>
      <c r="M5" s="137">
        <f t="shared" si="0"/>
        <v>-0.18751721854325332</v>
      </c>
    </row>
    <row r="6" spans="2:13" x14ac:dyDescent="0.15">
      <c r="B6" s="17" t="s">
        <v>75</v>
      </c>
      <c r="C6" s="120">
        <v>137000</v>
      </c>
      <c r="D6" s="120">
        <v>217000</v>
      </c>
      <c r="E6" s="120">
        <v>240000</v>
      </c>
      <c r="F6" s="120">
        <v>304537</v>
      </c>
      <c r="G6" s="120">
        <v>194200</v>
      </c>
      <c r="H6" s="120">
        <v>303000</v>
      </c>
      <c r="I6" s="120">
        <v>234100</v>
      </c>
      <c r="J6" s="156">
        <v>146800</v>
      </c>
      <c r="K6" s="148">
        <v>150200</v>
      </c>
      <c r="L6" s="137">
        <f t="shared" si="1"/>
        <v>-0.50679227811398941</v>
      </c>
      <c r="M6" s="137">
        <f t="shared" si="0"/>
        <v>2.316076294277929E-2</v>
      </c>
    </row>
    <row r="7" spans="2:13" x14ac:dyDescent="0.15">
      <c r="B7" s="17" t="s">
        <v>91</v>
      </c>
      <c r="C7" s="120">
        <v>199410</v>
      </c>
      <c r="D7" s="120">
        <v>266090.8</v>
      </c>
      <c r="E7" s="120">
        <v>209997.2</v>
      </c>
      <c r="F7" s="120">
        <v>201994.125</v>
      </c>
      <c r="G7" s="120">
        <v>330919.39</v>
      </c>
      <c r="H7" s="120">
        <v>208233.242</v>
      </c>
      <c r="I7" s="120">
        <v>202877.90700000001</v>
      </c>
      <c r="J7" s="156">
        <v>148860.83838</v>
      </c>
      <c r="K7" s="148">
        <v>183588.90841999999</v>
      </c>
      <c r="L7" s="137">
        <f t="shared" si="1"/>
        <v>-9.1117583642593605E-2</v>
      </c>
      <c r="M7" s="137">
        <f t="shared" si="0"/>
        <v>0.23329218361211268</v>
      </c>
    </row>
    <row r="8" spans="2:13" x14ac:dyDescent="0.15">
      <c r="B8" s="17" t="s">
        <v>90</v>
      </c>
      <c r="C8" s="120"/>
      <c r="D8" s="120"/>
      <c r="E8" s="120"/>
      <c r="F8" s="120">
        <v>178920</v>
      </c>
      <c r="G8" s="120">
        <v>179851.1</v>
      </c>
      <c r="H8" s="120">
        <v>174112</v>
      </c>
      <c r="I8" s="24">
        <v>173975.93</v>
      </c>
      <c r="J8" s="24"/>
      <c r="K8" s="148">
        <v>45217.4</v>
      </c>
      <c r="L8" s="137">
        <f t="shared" si="1"/>
        <v>-0.74727587748714508</v>
      </c>
      <c r="M8" s="137"/>
    </row>
    <row r="9" spans="2:13" x14ac:dyDescent="0.15">
      <c r="B9" s="17" t="s">
        <v>77</v>
      </c>
      <c r="C9" s="120">
        <v>33458</v>
      </c>
      <c r="D9" s="120">
        <v>91777.65</v>
      </c>
      <c r="E9" s="120">
        <v>72330.13</v>
      </c>
      <c r="F9" s="120">
        <v>81381.59</v>
      </c>
      <c r="G9" s="120">
        <v>92259.3</v>
      </c>
      <c r="H9" s="120">
        <v>1536825</v>
      </c>
      <c r="I9" s="24">
        <v>133452.54999999999</v>
      </c>
      <c r="J9" s="156">
        <v>105274.3968</v>
      </c>
      <c r="K9" s="148">
        <v>152108.7715</v>
      </c>
      <c r="L9" s="137">
        <f t="shared" si="1"/>
        <v>0.86908085108683686</v>
      </c>
      <c r="M9" s="137">
        <f t="shared" si="0"/>
        <v>0.44487906009070571</v>
      </c>
    </row>
    <row r="10" spans="2:13" x14ac:dyDescent="0.15">
      <c r="B10" s="17" t="s">
        <v>76</v>
      </c>
      <c r="C10" s="120">
        <v>99200</v>
      </c>
      <c r="D10" s="120">
        <v>839000</v>
      </c>
      <c r="E10" s="120">
        <v>77380</v>
      </c>
      <c r="F10" s="120">
        <v>84941.409100548102</v>
      </c>
      <c r="G10" s="120">
        <v>61178</v>
      </c>
      <c r="H10" s="120">
        <v>91208</v>
      </c>
      <c r="I10" s="120">
        <v>69808</v>
      </c>
      <c r="J10" s="156">
        <v>1891.027</v>
      </c>
      <c r="K10" s="148">
        <v>141260.29999999999</v>
      </c>
      <c r="L10" s="137">
        <f t="shared" si="1"/>
        <v>0.6630322182763092</v>
      </c>
      <c r="M10" s="137">
        <f t="shared" si="0"/>
        <v>73.700308350964832</v>
      </c>
    </row>
    <row r="11" spans="2:13" x14ac:dyDescent="0.15">
      <c r="B11" s="17" t="s">
        <v>41</v>
      </c>
      <c r="C11" s="120">
        <v>9912.2520000000004</v>
      </c>
      <c r="D11" s="120">
        <v>9912.5472000000009</v>
      </c>
      <c r="E11" s="120">
        <v>9910.33</v>
      </c>
      <c r="F11" s="120">
        <v>9901.4094000000005</v>
      </c>
      <c r="G11" s="120">
        <v>4753.7299999999996</v>
      </c>
      <c r="H11" s="120"/>
      <c r="I11" s="24">
        <v>2206.25</v>
      </c>
      <c r="J11" s="24"/>
      <c r="K11" s="24"/>
      <c r="L11" s="137"/>
      <c r="M11" s="137"/>
    </row>
    <row r="12" spans="2:13" x14ac:dyDescent="0.15">
      <c r="B12" s="17" t="s">
        <v>38</v>
      </c>
      <c r="C12" s="120">
        <v>2953.0531999999998</v>
      </c>
      <c r="D12" s="120">
        <v>4943.7</v>
      </c>
      <c r="E12" s="120">
        <v>2929.2721000000001</v>
      </c>
      <c r="F12" s="120">
        <v>3064.04</v>
      </c>
      <c r="G12" s="120">
        <v>2686.2629299999999</v>
      </c>
      <c r="H12" s="120">
        <v>1879.2</v>
      </c>
      <c r="I12" s="120"/>
      <c r="J12" s="120"/>
      <c r="K12" s="120"/>
      <c r="L12" s="137"/>
      <c r="M12" s="137"/>
    </row>
    <row r="13" spans="2:13" x14ac:dyDescent="0.15">
      <c r="B13" s="6" t="s">
        <v>28</v>
      </c>
      <c r="C13" s="64"/>
      <c r="D13" s="64">
        <v>66.400000000000006</v>
      </c>
      <c r="E13" s="64">
        <v>67.8</v>
      </c>
      <c r="F13" s="64">
        <v>68</v>
      </c>
      <c r="G13" s="64">
        <v>67.7</v>
      </c>
      <c r="H13" s="120">
        <v>67.7</v>
      </c>
      <c r="I13" s="120"/>
      <c r="J13" s="148">
        <v>89.121600000000001</v>
      </c>
      <c r="K13" s="148">
        <v>65.114302670000001</v>
      </c>
      <c r="L13" s="137">
        <f t="shared" si="1"/>
        <v>-4.2436725441176458E-2</v>
      </c>
      <c r="M13" s="137">
        <f t="shared" si="0"/>
        <v>-0.26937686632645735</v>
      </c>
    </row>
    <row r="14" spans="2:13" x14ac:dyDescent="0.15">
      <c r="B14" s="6" t="s">
        <v>40</v>
      </c>
      <c r="C14" s="64">
        <v>15363.92</v>
      </c>
      <c r="D14" s="64">
        <v>14897.22738</v>
      </c>
      <c r="E14" s="64">
        <v>14013.5</v>
      </c>
      <c r="F14" s="64">
        <v>15931.03</v>
      </c>
      <c r="G14" s="64">
        <v>12671.37</v>
      </c>
      <c r="H14" s="120"/>
      <c r="I14" s="120"/>
      <c r="J14" s="120"/>
      <c r="K14" s="120"/>
      <c r="L14" s="137"/>
      <c r="M14" s="137"/>
    </row>
    <row r="15" spans="2:13" x14ac:dyDescent="0.15">
      <c r="B15" s="6" t="s">
        <v>66</v>
      </c>
      <c r="C15" s="64"/>
      <c r="D15" s="64"/>
      <c r="E15" s="64"/>
      <c r="F15" s="64"/>
      <c r="G15" s="64">
        <v>398.94893273894502</v>
      </c>
      <c r="H15" s="120">
        <v>337.192251805426</v>
      </c>
      <c r="I15" s="120"/>
      <c r="J15" s="148">
        <v>1601</v>
      </c>
      <c r="K15" s="120"/>
      <c r="L15" s="137"/>
      <c r="M15" s="137"/>
    </row>
    <row r="16" spans="2:13" s="25" customFormat="1" x14ac:dyDescent="0.15">
      <c r="B16" s="149" t="s">
        <v>88</v>
      </c>
      <c r="C16" s="125"/>
      <c r="D16" s="125"/>
      <c r="E16" s="125"/>
      <c r="F16" s="125"/>
      <c r="G16" s="125"/>
      <c r="H16" s="120"/>
      <c r="I16" s="120"/>
      <c r="J16" s="120"/>
      <c r="K16" s="148">
        <v>2678</v>
      </c>
      <c r="L16" s="137"/>
      <c r="M16" s="137"/>
    </row>
    <row r="17" spans="1:14" x14ac:dyDescent="0.15">
      <c r="B17" s="38" t="s">
        <v>92</v>
      </c>
      <c r="C17" s="11">
        <f>SUM(C3:C12)</f>
        <v>1891686.4062000001</v>
      </c>
      <c r="D17" s="12">
        <f>SUM(D3:D13)</f>
        <v>2822609.6032000002</v>
      </c>
      <c r="E17" s="43">
        <f>SUM(E3:E13)</f>
        <v>4668265.6321</v>
      </c>
      <c r="F17" s="12">
        <f>SUM(F3:F13)</f>
        <v>7794108.8285475988</v>
      </c>
      <c r="G17" s="16">
        <f>SUM(G3:G13)</f>
        <v>9582576.9229300003</v>
      </c>
      <c r="H17" s="119">
        <f t="shared" ref="H17:K17" si="2">SUM(H3:H13)</f>
        <v>7793609.7740000002</v>
      </c>
      <c r="I17" s="119">
        <f t="shared" si="2"/>
        <v>3600711.9200000004</v>
      </c>
      <c r="J17" s="119">
        <f t="shared" si="2"/>
        <v>2483133.56378</v>
      </c>
      <c r="K17" s="119">
        <f t="shared" si="2"/>
        <v>2645288.36422267</v>
      </c>
      <c r="L17" s="137">
        <f t="shared" si="1"/>
        <v>-0.66060412775688571</v>
      </c>
      <c r="M17" s="137">
        <f>(K17-J17)/J17</f>
        <v>6.5302488278490584E-2</v>
      </c>
    </row>
    <row r="18" spans="1:14" s="25" customFormat="1" x14ac:dyDescent="0.15">
      <c r="B18" s="38" t="s">
        <v>241</v>
      </c>
      <c r="C18" s="9">
        <f>C6/C17</f>
        <v>7.2422151764152162E-2</v>
      </c>
      <c r="D18" s="9">
        <f t="shared" ref="D18:K18" si="3">D6/D17</f>
        <v>7.68792112639263E-2</v>
      </c>
      <c r="E18" s="9">
        <f t="shared" si="3"/>
        <v>5.1410956212454645E-2</v>
      </c>
      <c r="F18" s="9">
        <f t="shared" si="3"/>
        <v>3.9072715906219808E-2</v>
      </c>
      <c r="G18" s="9">
        <f t="shared" si="3"/>
        <v>2.0265947412882419E-2</v>
      </c>
      <c r="H18" s="9">
        <f t="shared" si="3"/>
        <v>3.8878005030586485E-2</v>
      </c>
      <c r="I18" s="9">
        <f t="shared" si="3"/>
        <v>6.501492071601217E-2</v>
      </c>
      <c r="J18" s="9">
        <f t="shared" si="3"/>
        <v>5.9118849723303141E-2</v>
      </c>
      <c r="K18" s="9">
        <f t="shared" si="3"/>
        <v>5.6780199100953957E-2</v>
      </c>
      <c r="L18" s="10"/>
      <c r="M18" s="10"/>
    </row>
    <row r="19" spans="1:14" x14ac:dyDescent="0.15">
      <c r="N19" s="3"/>
    </row>
    <row r="20" spans="1:14" x14ac:dyDescent="0.15">
      <c r="B20" s="2" t="s">
        <v>225</v>
      </c>
    </row>
    <row r="21" spans="1:14" x14ac:dyDescent="0.15">
      <c r="B21" s="24"/>
      <c r="C21" s="142" t="s">
        <v>34</v>
      </c>
      <c r="D21" s="142" t="s">
        <v>35</v>
      </c>
      <c r="E21" s="142" t="s">
        <v>36</v>
      </c>
      <c r="F21" s="142" t="s">
        <v>37</v>
      </c>
      <c r="G21" s="142" t="s">
        <v>9</v>
      </c>
      <c r="H21" s="142" t="s">
        <v>12</v>
      </c>
      <c r="I21" s="94" t="s">
        <v>202</v>
      </c>
      <c r="J21" s="94" t="s">
        <v>227</v>
      </c>
      <c r="K21" s="94" t="s">
        <v>228</v>
      </c>
      <c r="L21" s="98" t="s">
        <v>4</v>
      </c>
      <c r="M21" s="98" t="s">
        <v>5</v>
      </c>
    </row>
    <row r="22" spans="1:14" x14ac:dyDescent="0.15">
      <c r="A22" s="25">
        <v>1</v>
      </c>
      <c r="B22" s="24" t="s">
        <v>104</v>
      </c>
      <c r="C22" s="24">
        <v>850101</v>
      </c>
      <c r="D22" s="24">
        <v>812000</v>
      </c>
      <c r="E22" s="24">
        <v>917000</v>
      </c>
      <c r="F22" s="24">
        <v>704000</v>
      </c>
      <c r="G22" s="24">
        <v>576877</v>
      </c>
      <c r="H22" s="24">
        <v>673000</v>
      </c>
      <c r="I22" s="148">
        <v>725000</v>
      </c>
      <c r="J22" s="148">
        <v>699000</v>
      </c>
      <c r="K22" s="148">
        <v>602000</v>
      </c>
      <c r="L22" s="164">
        <f>(K22-F22)/F22</f>
        <v>-0.14488636363636365</v>
      </c>
      <c r="M22" s="31">
        <f>(K22-J22)/J22</f>
        <v>-0.13876967095851217</v>
      </c>
    </row>
    <row r="23" spans="1:14" x14ac:dyDescent="0.15">
      <c r="A23" s="25">
        <v>2</v>
      </c>
      <c r="B23" s="24" t="s">
        <v>49</v>
      </c>
      <c r="C23" s="24">
        <v>116576.101</v>
      </c>
      <c r="D23" s="24">
        <v>143919.50599999999</v>
      </c>
      <c r="E23" s="24">
        <v>131268.9</v>
      </c>
      <c r="F23" s="24">
        <v>111318.02</v>
      </c>
      <c r="G23" s="24">
        <v>155286.88</v>
      </c>
      <c r="H23" s="24">
        <v>963973.14199999999</v>
      </c>
      <c r="I23" s="148">
        <v>916508.473</v>
      </c>
      <c r="J23" s="148">
        <v>487682.01</v>
      </c>
      <c r="K23" s="148">
        <v>534317.41</v>
      </c>
      <c r="L23" s="164">
        <f t="shared" ref="L23:L33" si="4">(K23-F23)/F23</f>
        <v>3.7999183779948655</v>
      </c>
      <c r="M23" s="31">
        <f t="shared" ref="M23:M44" si="5">(K23-J23)/J23</f>
        <v>9.5626656394399337E-2</v>
      </c>
    </row>
    <row r="24" spans="1:14" x14ac:dyDescent="0.15">
      <c r="A24" s="25">
        <v>3</v>
      </c>
      <c r="B24" s="24" t="s">
        <v>250</v>
      </c>
      <c r="C24" s="24">
        <v>352700</v>
      </c>
      <c r="D24" s="24">
        <v>360000</v>
      </c>
      <c r="E24" s="24">
        <v>390000</v>
      </c>
      <c r="F24" s="24">
        <v>361804.23504705698</v>
      </c>
      <c r="G24" s="24">
        <v>362400</v>
      </c>
      <c r="H24" s="24">
        <v>360000</v>
      </c>
      <c r="I24" s="148">
        <v>268409.81</v>
      </c>
      <c r="J24" s="148">
        <v>388000</v>
      </c>
      <c r="K24" s="148">
        <v>391000</v>
      </c>
      <c r="L24" s="164">
        <f t="shared" si="4"/>
        <v>8.0694923178955491E-2</v>
      </c>
      <c r="M24" s="31">
        <f t="shared" si="5"/>
        <v>7.7319587628865982E-3</v>
      </c>
    </row>
    <row r="25" spans="1:14" s="25" customFormat="1" x14ac:dyDescent="0.15">
      <c r="A25" s="25">
        <v>4</v>
      </c>
      <c r="B25" s="149" t="s">
        <v>215</v>
      </c>
      <c r="D25" s="24"/>
      <c r="E25" s="24"/>
      <c r="F25" s="24"/>
      <c r="G25" s="24"/>
      <c r="H25" s="24"/>
      <c r="I25" s="148">
        <v>487100</v>
      </c>
      <c r="J25" s="148">
        <v>254200</v>
      </c>
      <c r="K25" s="148">
        <v>223200</v>
      </c>
      <c r="L25" s="164"/>
      <c r="M25" s="31">
        <f t="shared" si="5"/>
        <v>-0.12195121951219512</v>
      </c>
    </row>
    <row r="26" spans="1:14" x14ac:dyDescent="0.15">
      <c r="A26" s="25">
        <v>5</v>
      </c>
      <c r="B26" s="17" t="s">
        <v>105</v>
      </c>
      <c r="C26" s="24">
        <v>199410</v>
      </c>
      <c r="D26" s="24">
        <v>266090.8</v>
      </c>
      <c r="E26" s="24">
        <v>209997.2</v>
      </c>
      <c r="F26" s="24">
        <v>201994.125</v>
      </c>
      <c r="G26" s="24">
        <v>308933</v>
      </c>
      <c r="H26" s="24">
        <v>194509.9</v>
      </c>
      <c r="I26" s="148">
        <v>190781.97399999999</v>
      </c>
      <c r="J26" s="148">
        <v>147779.03737999999</v>
      </c>
      <c r="K26" s="148">
        <v>182567.14541999999</v>
      </c>
      <c r="L26" s="164">
        <f t="shared" si="4"/>
        <v>-9.6175963434580153E-2</v>
      </c>
      <c r="M26" s="31">
        <f t="shared" si="5"/>
        <v>0.2354062433804168</v>
      </c>
    </row>
    <row r="27" spans="1:14" x14ac:dyDescent="0.15">
      <c r="A27" s="25">
        <v>6</v>
      </c>
      <c r="B27" s="24" t="s">
        <v>24</v>
      </c>
      <c r="C27" s="24">
        <v>90376</v>
      </c>
      <c r="D27" s="24">
        <v>77899</v>
      </c>
      <c r="E27" s="24">
        <v>2617382</v>
      </c>
      <c r="F27" s="24">
        <v>5752179</v>
      </c>
      <c r="G27" s="24">
        <v>7622097.5599999996</v>
      </c>
      <c r="H27" s="24">
        <v>339029.8</v>
      </c>
      <c r="I27" s="24"/>
      <c r="J27" s="148">
        <v>223995.43</v>
      </c>
      <c r="K27" s="148">
        <v>181992.43</v>
      </c>
      <c r="L27" s="164">
        <f t="shared" si="4"/>
        <v>-0.96836113236392685</v>
      </c>
      <c r="M27" s="31">
        <f t="shared" si="5"/>
        <v>-0.18751721854325332</v>
      </c>
    </row>
    <row r="28" spans="1:14" x14ac:dyDescent="0.15">
      <c r="A28" s="25">
        <v>7</v>
      </c>
      <c r="B28" s="24" t="s">
        <v>23</v>
      </c>
      <c r="C28" s="24">
        <v>33458</v>
      </c>
      <c r="D28" s="24">
        <v>91777.65</v>
      </c>
      <c r="E28" s="24">
        <v>72330.13</v>
      </c>
      <c r="F28" s="24">
        <v>81381.59</v>
      </c>
      <c r="G28" s="24">
        <v>92259.3</v>
      </c>
      <c r="H28" s="24">
        <v>170000</v>
      </c>
      <c r="I28" s="24">
        <v>130000</v>
      </c>
      <c r="J28" s="148">
        <v>105274.3968</v>
      </c>
      <c r="K28" s="148">
        <v>152108.7715</v>
      </c>
      <c r="L28" s="164">
        <f t="shared" si="4"/>
        <v>0.86908085108683686</v>
      </c>
      <c r="M28" s="31">
        <f t="shared" si="5"/>
        <v>0.44487906009070571</v>
      </c>
    </row>
    <row r="29" spans="1:14" x14ac:dyDescent="0.15">
      <c r="A29" s="25">
        <v>8</v>
      </c>
      <c r="B29" s="17" t="s">
        <v>89</v>
      </c>
      <c r="C29" s="24">
        <v>137000</v>
      </c>
      <c r="D29" s="24">
        <v>217000</v>
      </c>
      <c r="E29" s="24">
        <v>240000</v>
      </c>
      <c r="F29" s="24">
        <v>304537</v>
      </c>
      <c r="G29" s="24">
        <v>194200</v>
      </c>
      <c r="H29" s="24">
        <v>303000</v>
      </c>
      <c r="I29" s="148">
        <v>234100</v>
      </c>
      <c r="J29" s="148">
        <v>146800</v>
      </c>
      <c r="K29" s="148">
        <v>150200</v>
      </c>
      <c r="L29" s="164">
        <f t="shared" si="4"/>
        <v>-0.50679227811398941</v>
      </c>
      <c r="M29" s="31">
        <f t="shared" si="5"/>
        <v>2.316076294277929E-2</v>
      </c>
    </row>
    <row r="30" spans="1:14" x14ac:dyDescent="0.15">
      <c r="A30" s="25">
        <v>9</v>
      </c>
      <c r="B30" s="149" t="s">
        <v>243</v>
      </c>
      <c r="C30" s="6"/>
      <c r="D30" s="6"/>
      <c r="E30" s="115"/>
      <c r="F30" s="6"/>
      <c r="G30" s="6"/>
      <c r="H30" s="6"/>
      <c r="I30" s="6"/>
      <c r="J30" s="148">
        <v>1891.027</v>
      </c>
      <c r="K30" s="192">
        <v>141260.29999999999</v>
      </c>
      <c r="L30" s="164"/>
      <c r="M30" s="31">
        <f t="shared" si="5"/>
        <v>73.700308350964832</v>
      </c>
    </row>
    <row r="31" spans="1:14" s="25" customFormat="1" x14ac:dyDescent="0.15">
      <c r="A31" s="25">
        <v>10</v>
      </c>
      <c r="B31" s="149" t="s">
        <v>242</v>
      </c>
      <c r="D31" s="17"/>
      <c r="E31" s="24"/>
      <c r="F31" s="24"/>
      <c r="G31" s="24"/>
      <c r="H31" s="24"/>
      <c r="I31" s="24"/>
      <c r="J31" s="148">
        <v>13126.8</v>
      </c>
      <c r="K31" s="192">
        <v>45217.4</v>
      </c>
      <c r="L31" s="164"/>
      <c r="M31" s="31">
        <f t="shared" si="5"/>
        <v>2.4446628271932234</v>
      </c>
    </row>
    <row r="32" spans="1:14" s="25" customFormat="1" x14ac:dyDescent="0.15">
      <c r="A32" s="25">
        <v>11</v>
      </c>
      <c r="B32" s="149" t="s">
        <v>249</v>
      </c>
      <c r="C32" s="24"/>
      <c r="D32" s="24"/>
      <c r="E32" s="24"/>
      <c r="F32" s="24"/>
      <c r="G32" s="24"/>
      <c r="H32" s="24"/>
      <c r="I32" s="148"/>
      <c r="J32" s="144"/>
      <c r="K32" s="148">
        <v>30507.599999999999</v>
      </c>
      <c r="L32" s="164"/>
      <c r="M32" s="31"/>
    </row>
    <row r="33" spans="1:13" x14ac:dyDescent="0.15">
      <c r="A33" s="25">
        <v>12</v>
      </c>
      <c r="B33" s="24" t="s">
        <v>70</v>
      </c>
      <c r="C33" s="24">
        <v>15363.92</v>
      </c>
      <c r="D33" s="24">
        <v>14897.22738</v>
      </c>
      <c r="E33" s="24">
        <v>14013.5</v>
      </c>
      <c r="F33" s="24">
        <v>15931.03</v>
      </c>
      <c r="G33" s="24">
        <v>12671.37</v>
      </c>
      <c r="H33" s="172">
        <v>3100000</v>
      </c>
      <c r="I33" s="148">
        <v>8273</v>
      </c>
      <c r="J33" s="148">
        <v>14213.94</v>
      </c>
      <c r="K33" s="148">
        <v>9830.43</v>
      </c>
      <c r="L33" s="164">
        <f t="shared" si="4"/>
        <v>-0.38293820299126924</v>
      </c>
      <c r="M33" s="31">
        <f t="shared" si="5"/>
        <v>-0.30839513885664355</v>
      </c>
    </row>
    <row r="34" spans="1:13" x14ac:dyDescent="0.15">
      <c r="B34" s="24" t="s">
        <v>208</v>
      </c>
      <c r="C34" s="24"/>
      <c r="D34" s="24">
        <v>360000</v>
      </c>
      <c r="E34" s="24">
        <v>360000</v>
      </c>
      <c r="F34" s="24">
        <v>390000</v>
      </c>
      <c r="G34" s="24">
        <v>400000</v>
      </c>
      <c r="H34" s="24">
        <v>560000</v>
      </c>
      <c r="I34" s="148">
        <v>379000</v>
      </c>
      <c r="J34" s="191" t="s">
        <v>247</v>
      </c>
      <c r="K34" s="191" t="s">
        <v>247</v>
      </c>
      <c r="L34" s="164"/>
      <c r="M34" s="31"/>
    </row>
    <row r="35" spans="1:13" x14ac:dyDescent="0.15">
      <c r="B35" s="17" t="s">
        <v>67</v>
      </c>
      <c r="C35" s="17"/>
      <c r="D35" s="17"/>
      <c r="E35" s="24"/>
      <c r="F35" s="24">
        <v>178920</v>
      </c>
      <c r="G35" s="24">
        <v>179851.1</v>
      </c>
      <c r="H35" s="24">
        <v>174112</v>
      </c>
      <c r="I35" s="24"/>
      <c r="J35" s="144"/>
      <c r="K35" s="144"/>
      <c r="L35" s="164"/>
      <c r="M35" s="31"/>
    </row>
    <row r="36" spans="1:13" x14ac:dyDescent="0.15">
      <c r="B36" s="17" t="s">
        <v>106</v>
      </c>
      <c r="C36" s="24">
        <v>99200</v>
      </c>
      <c r="D36" s="24">
        <v>89000</v>
      </c>
      <c r="E36" s="24">
        <v>77380</v>
      </c>
      <c r="F36" s="24">
        <v>84941.409100548102</v>
      </c>
      <c r="G36" s="24">
        <v>61178</v>
      </c>
      <c r="H36" s="24">
        <v>91208</v>
      </c>
      <c r="I36" s="148">
        <v>69808</v>
      </c>
      <c r="J36" s="144"/>
      <c r="K36" s="144"/>
      <c r="L36" s="164"/>
      <c r="M36" s="31"/>
    </row>
    <row r="37" spans="1:13" s="25" customFormat="1" x14ac:dyDescent="0.15">
      <c r="B37" s="149" t="s">
        <v>119</v>
      </c>
      <c r="C37" s="24"/>
      <c r="D37" s="24"/>
      <c r="E37" s="24"/>
      <c r="F37" s="24"/>
      <c r="G37" s="24"/>
      <c r="H37" s="24"/>
      <c r="I37" s="148">
        <v>173976</v>
      </c>
      <c r="J37" s="144"/>
      <c r="K37" s="144"/>
      <c r="L37" s="164"/>
      <c r="M37" s="31"/>
    </row>
    <row r="38" spans="1:13" s="25" customFormat="1" x14ac:dyDescent="0.15">
      <c r="B38" s="149" t="s">
        <v>127</v>
      </c>
      <c r="D38" s="24"/>
      <c r="E38" s="24"/>
      <c r="F38" s="24"/>
      <c r="G38" s="24"/>
      <c r="H38" s="24"/>
      <c r="I38" s="148">
        <v>133452.54999999999</v>
      </c>
      <c r="J38" s="144"/>
      <c r="K38" s="144"/>
      <c r="L38" s="164"/>
      <c r="M38" s="31"/>
    </row>
    <row r="39" spans="1:13" x14ac:dyDescent="0.15">
      <c r="B39" s="6" t="s">
        <v>42</v>
      </c>
      <c r="C39" s="28">
        <v>9912.2520000000004</v>
      </c>
      <c r="D39" s="28">
        <v>9912.5472000000009</v>
      </c>
      <c r="E39" s="43">
        <v>9910.33</v>
      </c>
      <c r="F39" s="8">
        <v>9901.4094000000005</v>
      </c>
      <c r="G39" s="28">
        <v>4753.7299999999996</v>
      </c>
      <c r="H39" s="24"/>
      <c r="I39" s="24"/>
      <c r="J39" s="144"/>
      <c r="K39" s="144"/>
      <c r="L39" s="164"/>
      <c r="M39" s="31"/>
    </row>
    <row r="40" spans="1:13" x14ac:dyDescent="0.15">
      <c r="B40" s="6" t="s">
        <v>63</v>
      </c>
      <c r="C40" s="8">
        <v>2953.0531999999998</v>
      </c>
      <c r="D40" s="14">
        <v>4943.7</v>
      </c>
      <c r="E40" s="43">
        <v>2929.2721000000001</v>
      </c>
      <c r="F40" s="8">
        <v>3064.04</v>
      </c>
      <c r="G40" s="15">
        <v>2686.2629299999999</v>
      </c>
      <c r="H40" s="24"/>
      <c r="I40" s="148">
        <v>2206.25</v>
      </c>
      <c r="J40" s="144"/>
      <c r="K40" s="144"/>
      <c r="L40" s="164"/>
      <c r="M40" s="31"/>
    </row>
    <row r="41" spans="1:13" x14ac:dyDescent="0.15">
      <c r="B41" s="17" t="s">
        <v>64</v>
      </c>
      <c r="C41" s="6"/>
      <c r="D41" s="14">
        <v>66.400000000000006</v>
      </c>
      <c r="E41" s="43">
        <v>67.8</v>
      </c>
      <c r="F41" s="8">
        <v>68</v>
      </c>
      <c r="G41" s="15">
        <v>67.7</v>
      </c>
      <c r="H41" s="24"/>
      <c r="I41" s="148">
        <v>67.7</v>
      </c>
      <c r="J41" s="148">
        <v>89.121600000000001</v>
      </c>
      <c r="K41" s="148">
        <v>65.114302670000001</v>
      </c>
      <c r="L41" s="164">
        <f>(K41-F41)/F41</f>
        <v>-4.2436725441176458E-2</v>
      </c>
      <c r="M41" s="31">
        <f t="shared" si="5"/>
        <v>-0.26937686632645735</v>
      </c>
    </row>
    <row r="42" spans="1:13" s="25" customFormat="1" x14ac:dyDescent="0.15">
      <c r="A42" s="25">
        <v>13</v>
      </c>
      <c r="B42" s="149" t="s">
        <v>220</v>
      </c>
      <c r="C42" s="6"/>
      <c r="D42" s="6"/>
      <c r="E42" s="115"/>
      <c r="F42" s="6"/>
      <c r="G42" s="6"/>
      <c r="H42" s="6"/>
      <c r="I42" s="148">
        <v>1245</v>
      </c>
      <c r="J42" s="148">
        <v>1601</v>
      </c>
      <c r="K42" s="148">
        <v>2678</v>
      </c>
      <c r="L42" s="164"/>
      <c r="M42" s="31">
        <f t="shared" si="5"/>
        <v>0.67270455965021858</v>
      </c>
    </row>
    <row r="43" spans="1:13" x14ac:dyDescent="0.15">
      <c r="B43" s="6" t="s">
        <v>15</v>
      </c>
      <c r="C43" s="6"/>
      <c r="D43" s="6"/>
      <c r="E43" s="43"/>
      <c r="F43" s="8"/>
      <c r="G43" s="24">
        <v>21986.39</v>
      </c>
      <c r="H43" s="115">
        <v>13723.342000000001</v>
      </c>
      <c r="I43" s="115"/>
      <c r="J43" s="1"/>
      <c r="K43" s="143"/>
      <c r="L43" s="164"/>
      <c r="M43" s="31"/>
    </row>
    <row r="44" spans="1:13" s="25" customFormat="1" x14ac:dyDescent="0.15">
      <c r="A44" s="25">
        <v>14</v>
      </c>
      <c r="B44" s="116" t="s">
        <v>124</v>
      </c>
      <c r="C44" s="6"/>
      <c r="D44" s="6"/>
      <c r="E44" s="115"/>
      <c r="F44" s="115"/>
      <c r="G44" s="24"/>
      <c r="H44" s="115"/>
      <c r="I44" s="148">
        <v>12095.933000000001</v>
      </c>
      <c r="J44" s="148">
        <v>1081.8009999999999</v>
      </c>
      <c r="K44" s="148">
        <v>1021.763</v>
      </c>
      <c r="L44" s="164"/>
      <c r="M44" s="31">
        <f t="shared" si="5"/>
        <v>-5.5498192366248415E-2</v>
      </c>
    </row>
    <row r="45" spans="1:13" x14ac:dyDescent="0.15">
      <c r="B45" s="6" t="s">
        <v>14</v>
      </c>
      <c r="C45" s="6"/>
      <c r="D45" s="6"/>
      <c r="E45" s="43"/>
      <c r="F45" s="8"/>
      <c r="G45" s="80">
        <v>399</v>
      </c>
      <c r="H45" s="119">
        <v>1879.2</v>
      </c>
      <c r="I45" s="119"/>
      <c r="J45" s="145"/>
      <c r="K45" s="145"/>
      <c r="L45" s="164"/>
      <c r="M45" s="17"/>
    </row>
    <row r="46" spans="1:13" x14ac:dyDescent="0.15">
      <c r="B46" s="38" t="s">
        <v>161</v>
      </c>
      <c r="C46" s="29">
        <f>SUM(C22:C40)</f>
        <v>1907050.3262</v>
      </c>
      <c r="D46" s="29">
        <f t="shared" ref="D46:K46" si="6">SUM(D22:D41)</f>
        <v>2447506.8305800003</v>
      </c>
      <c r="E46" s="43">
        <f t="shared" si="6"/>
        <v>5042279.1320999991</v>
      </c>
      <c r="F46" s="29">
        <f t="shared" si="6"/>
        <v>8200039.8585476056</v>
      </c>
      <c r="G46" s="29">
        <f t="shared" si="6"/>
        <v>9973261.9029299989</v>
      </c>
      <c r="H46" s="119">
        <f t="shared" si="6"/>
        <v>6928832.8420000002</v>
      </c>
      <c r="I46" s="119">
        <f t="shared" si="6"/>
        <v>3718683.7569999998</v>
      </c>
      <c r="J46" s="119">
        <f t="shared" si="6"/>
        <v>2482051.76278</v>
      </c>
      <c r="K46" s="119">
        <f t="shared" si="6"/>
        <v>2644266.6012226702</v>
      </c>
      <c r="L46" s="164"/>
      <c r="M46" s="17"/>
    </row>
    <row r="47" spans="1:13" s="25" customFormat="1" x14ac:dyDescent="0.15">
      <c r="B47" s="155"/>
      <c r="C47" s="67"/>
      <c r="D47" s="67"/>
      <c r="E47" s="39"/>
      <c r="F47" s="67"/>
      <c r="G47" s="67"/>
      <c r="H47" s="67"/>
      <c r="I47" s="67"/>
      <c r="J47" s="67"/>
      <c r="K47" s="82"/>
      <c r="L47" s="169"/>
      <c r="M47" s="135"/>
    </row>
    <row r="48" spans="1:13" x14ac:dyDescent="0.15">
      <c r="I48" s="32"/>
      <c r="J48" s="32"/>
      <c r="K48" s="32"/>
      <c r="L48" s="32"/>
      <c r="M48" s="165"/>
    </row>
    <row r="49" spans="1:13" x14ac:dyDescent="0.15">
      <c r="B49" s="2" t="s">
        <v>224</v>
      </c>
      <c r="C49" s="25"/>
      <c r="D49" s="25"/>
      <c r="E49" s="25"/>
      <c r="F49" s="46"/>
      <c r="G49" s="25"/>
      <c r="H49" s="25"/>
      <c r="I49" s="32"/>
      <c r="J49" s="32"/>
      <c r="K49" s="32"/>
      <c r="L49" s="32"/>
      <c r="M49" s="165"/>
    </row>
    <row r="50" spans="1:13" x14ac:dyDescent="0.15">
      <c r="B50" s="6"/>
      <c r="C50" s="18" t="s">
        <v>34</v>
      </c>
      <c r="D50" s="18" t="s">
        <v>35</v>
      </c>
      <c r="E50" s="42" t="s">
        <v>36</v>
      </c>
      <c r="F50" s="18" t="s">
        <v>37</v>
      </c>
      <c r="G50" s="18" t="s">
        <v>9</v>
      </c>
      <c r="H50" s="94" t="s">
        <v>12</v>
      </c>
      <c r="I50" s="94" t="s">
        <v>202</v>
      </c>
      <c r="J50" s="94" t="s">
        <v>227</v>
      </c>
      <c r="K50" s="94" t="s">
        <v>228</v>
      </c>
      <c r="L50" s="166" t="s">
        <v>4</v>
      </c>
      <c r="M50" s="166" t="s">
        <v>5</v>
      </c>
    </row>
    <row r="51" spans="1:13" x14ac:dyDescent="0.15">
      <c r="A51" s="25">
        <v>1</v>
      </c>
      <c r="B51" s="6" t="s">
        <v>195</v>
      </c>
      <c r="C51" s="89">
        <v>561978.90399999998</v>
      </c>
      <c r="D51" s="89">
        <v>583730.67000000004</v>
      </c>
      <c r="E51" s="89">
        <v>678121.03</v>
      </c>
      <c r="F51" s="89">
        <v>493270.55937988003</v>
      </c>
      <c r="G51" s="89">
        <v>462305.38</v>
      </c>
      <c r="H51" s="122">
        <v>528607.12159999995</v>
      </c>
      <c r="I51" s="148">
        <v>569910.62800000003</v>
      </c>
      <c r="J51" s="148">
        <v>561807.27</v>
      </c>
      <c r="K51" s="148">
        <v>479278.13</v>
      </c>
      <c r="L51" s="194">
        <f>(K51-F51)/F51</f>
        <v>-2.8366642025972E-2</v>
      </c>
      <c r="M51" s="137">
        <f>(K51-J51)/J51</f>
        <v>-0.14689938063635241</v>
      </c>
    </row>
    <row r="52" spans="1:13" x14ac:dyDescent="0.15">
      <c r="A52" s="25">
        <v>2</v>
      </c>
      <c r="B52" s="6" t="s">
        <v>40</v>
      </c>
      <c r="C52" s="89">
        <v>5777.87</v>
      </c>
      <c r="D52" s="89">
        <v>5945.0961399999997</v>
      </c>
      <c r="E52" s="89">
        <v>5855.34</v>
      </c>
      <c r="F52" s="89">
        <v>6708.03</v>
      </c>
      <c r="G52" s="89">
        <v>5569</v>
      </c>
      <c r="H52" s="122">
        <v>3284.22</v>
      </c>
      <c r="I52" s="148">
        <v>59447</v>
      </c>
      <c r="J52" s="148">
        <v>83350.259999999995</v>
      </c>
      <c r="K52" s="148">
        <v>80737.55</v>
      </c>
      <c r="L52" s="194">
        <f t="shared" ref="L52:L60" si="7">(K52-F52)/F52</f>
        <v>11.03595541462993</v>
      </c>
      <c r="M52" s="137">
        <f t="shared" ref="M52:M60" si="8">(K52-J52)/J52</f>
        <v>-3.1346152969408757E-2</v>
      </c>
    </row>
    <row r="53" spans="1:13" x14ac:dyDescent="0.15">
      <c r="A53" s="25">
        <v>3</v>
      </c>
      <c r="B53" s="36" t="s">
        <v>75</v>
      </c>
      <c r="C53" s="50">
        <v>27002.2</v>
      </c>
      <c r="D53" s="50">
        <v>11380</v>
      </c>
      <c r="E53" s="50">
        <v>71410</v>
      </c>
      <c r="F53" s="50">
        <v>72829</v>
      </c>
      <c r="G53" s="50">
        <v>66802</v>
      </c>
      <c r="H53" s="123">
        <v>85293</v>
      </c>
      <c r="I53" s="123">
        <v>88033</v>
      </c>
      <c r="J53" s="123">
        <v>49663.5</v>
      </c>
      <c r="K53" s="123">
        <v>48452</v>
      </c>
      <c r="L53" s="194">
        <f t="shared" si="7"/>
        <v>-0.33471556660121654</v>
      </c>
      <c r="M53" s="137">
        <f t="shared" si="8"/>
        <v>-2.4394172782828436E-2</v>
      </c>
    </row>
    <row r="54" spans="1:13" x14ac:dyDescent="0.15">
      <c r="A54" s="25">
        <v>4</v>
      </c>
      <c r="B54" s="6" t="s">
        <v>90</v>
      </c>
      <c r="C54" s="90"/>
      <c r="D54" s="90"/>
      <c r="E54" s="89"/>
      <c r="F54" s="89">
        <v>427</v>
      </c>
      <c r="G54" s="89">
        <v>720.6</v>
      </c>
      <c r="H54" s="122">
        <v>470</v>
      </c>
      <c r="I54" s="148">
        <v>333.93</v>
      </c>
      <c r="J54" s="6"/>
      <c r="K54" s="148">
        <v>44519.5</v>
      </c>
      <c r="L54" s="194">
        <f t="shared" si="7"/>
        <v>103.26112412177986</v>
      </c>
      <c r="M54" s="137"/>
    </row>
    <row r="55" spans="1:13" x14ac:dyDescent="0.15">
      <c r="A55" s="25">
        <v>5</v>
      </c>
      <c r="B55" s="6" t="s">
        <v>77</v>
      </c>
      <c r="C55" s="89">
        <v>10781</v>
      </c>
      <c r="D55" s="89">
        <v>27157.42</v>
      </c>
      <c r="E55" s="89">
        <v>4184.59</v>
      </c>
      <c r="F55" s="89">
        <v>4249.33</v>
      </c>
      <c r="G55" s="89">
        <v>3658.54</v>
      </c>
      <c r="H55" s="122">
        <v>768.17</v>
      </c>
      <c r="I55" s="148">
        <v>15339.6</v>
      </c>
      <c r="J55" s="148">
        <v>3180.6900999999998</v>
      </c>
      <c r="K55" s="148">
        <v>3728.1242999999999</v>
      </c>
      <c r="L55" s="194">
        <f t="shared" si="7"/>
        <v>-0.12265597164729498</v>
      </c>
      <c r="M55" s="137">
        <f t="shared" si="8"/>
        <v>0.17211176907803755</v>
      </c>
    </row>
    <row r="56" spans="1:13" x14ac:dyDescent="0.15">
      <c r="A56" s="193">
        <v>6</v>
      </c>
      <c r="B56" s="177" t="s">
        <v>30</v>
      </c>
      <c r="C56" s="89">
        <v>1481</v>
      </c>
      <c r="D56" s="89">
        <v>1653</v>
      </c>
      <c r="E56" s="89">
        <v>7217</v>
      </c>
      <c r="F56" s="89">
        <v>7484</v>
      </c>
      <c r="G56" s="89">
        <v>9342.36</v>
      </c>
      <c r="H56" s="122">
        <v>6688.6</v>
      </c>
      <c r="I56" s="148">
        <v>4897.29</v>
      </c>
      <c r="J56" s="148">
        <v>3855.24</v>
      </c>
      <c r="K56" s="148">
        <v>2816.92</v>
      </c>
      <c r="L56" s="194">
        <f t="shared" si="7"/>
        <v>-0.62360769641902725</v>
      </c>
      <c r="M56" s="137">
        <f t="shared" si="8"/>
        <v>-0.26932694203214319</v>
      </c>
    </row>
    <row r="57" spans="1:13" x14ac:dyDescent="0.15">
      <c r="A57" s="25">
        <v>7</v>
      </c>
      <c r="B57" s="6" t="s">
        <v>81</v>
      </c>
      <c r="C57" s="89">
        <v>4545</v>
      </c>
      <c r="D57" s="89">
        <v>4147.72</v>
      </c>
      <c r="E57" s="89">
        <v>2205.25</v>
      </c>
      <c r="F57" s="89">
        <v>2399.7089999999998</v>
      </c>
      <c r="G57" s="89">
        <v>5766.1490000000003</v>
      </c>
      <c r="H57" s="122">
        <v>6258.5479999999998</v>
      </c>
      <c r="I57" s="148">
        <v>4584.2150000000001</v>
      </c>
      <c r="J57" s="148">
        <v>3142.3708740000002</v>
      </c>
      <c r="K57" s="148">
        <v>2734.361465</v>
      </c>
      <c r="L57" s="194">
        <f t="shared" si="7"/>
        <v>0.13945543605495506</v>
      </c>
      <c r="M57" s="137">
        <f t="shared" si="8"/>
        <v>-0.12984126487929007</v>
      </c>
    </row>
    <row r="58" spans="1:13" x14ac:dyDescent="0.15">
      <c r="A58" s="25">
        <v>8</v>
      </c>
      <c r="B58" s="17" t="s">
        <v>76</v>
      </c>
      <c r="C58" s="120">
        <v>2039</v>
      </c>
      <c r="D58" s="120">
        <v>6700</v>
      </c>
      <c r="E58" s="120">
        <v>2000</v>
      </c>
      <c r="F58" s="120">
        <v>2395.7162666600002</v>
      </c>
      <c r="G58" s="120">
        <v>1820</v>
      </c>
      <c r="H58" s="69">
        <v>2430</v>
      </c>
      <c r="I58" s="156">
        <v>2150</v>
      </c>
      <c r="J58" s="148">
        <v>1270.596</v>
      </c>
      <c r="K58" s="148">
        <v>1690.9</v>
      </c>
      <c r="L58" s="194">
        <f t="shared" si="7"/>
        <v>-0.29419855617653057</v>
      </c>
      <c r="M58" s="137">
        <f t="shared" si="8"/>
        <v>0.33079279330330025</v>
      </c>
    </row>
    <row r="59" spans="1:13" s="25" customFormat="1" x14ac:dyDescent="0.15">
      <c r="A59" s="25">
        <v>9</v>
      </c>
      <c r="B59" s="148" t="s">
        <v>88</v>
      </c>
      <c r="D59" s="116"/>
      <c r="E59" s="125"/>
      <c r="F59" s="125"/>
      <c r="G59" s="116"/>
      <c r="H59" s="122"/>
      <c r="I59" s="6"/>
      <c r="J59" s="148">
        <v>200</v>
      </c>
      <c r="K59" s="148">
        <v>750</v>
      </c>
      <c r="L59" s="194"/>
      <c r="M59" s="137">
        <f t="shared" si="8"/>
        <v>2.75</v>
      </c>
    </row>
    <row r="60" spans="1:13" x14ac:dyDescent="0.15">
      <c r="A60" s="25">
        <v>10</v>
      </c>
      <c r="B60" s="6" t="s">
        <v>28</v>
      </c>
      <c r="C60" s="90"/>
      <c r="D60" s="89">
        <v>66.400000000000006</v>
      </c>
      <c r="E60" s="89">
        <v>67.8</v>
      </c>
      <c r="F60" s="89">
        <v>68</v>
      </c>
      <c r="G60" s="89">
        <v>67.7</v>
      </c>
      <c r="H60" s="122">
        <v>67.7</v>
      </c>
      <c r="I60" s="148">
        <v>67.7</v>
      </c>
      <c r="J60" s="6">
        <v>89</v>
      </c>
      <c r="K60" s="148">
        <v>65.114302670000001</v>
      </c>
      <c r="L60" s="194">
        <f t="shared" si="7"/>
        <v>-4.2436725441176458E-2</v>
      </c>
      <c r="M60" s="137">
        <f t="shared" si="8"/>
        <v>-0.26837862168539323</v>
      </c>
    </row>
    <row r="61" spans="1:13" x14ac:dyDescent="0.15">
      <c r="B61" s="6" t="s">
        <v>38</v>
      </c>
      <c r="C61" s="89">
        <v>2834.8842</v>
      </c>
      <c r="D61" s="89">
        <v>4747</v>
      </c>
      <c r="E61" s="89">
        <v>2805.9214000000002</v>
      </c>
      <c r="F61" s="89">
        <v>2805.9214219999999</v>
      </c>
      <c r="G61" s="89">
        <v>2579.72559</v>
      </c>
      <c r="H61" s="122">
        <v>1800.9</v>
      </c>
      <c r="I61" s="148">
        <v>2118.75</v>
      </c>
      <c r="J61" s="6"/>
      <c r="K61" s="6"/>
      <c r="L61" s="122"/>
      <c r="M61" s="10"/>
    </row>
    <row r="62" spans="1:13" x14ac:dyDescent="0.15">
      <c r="B62" s="6" t="s">
        <v>41</v>
      </c>
      <c r="C62" s="89">
        <v>8385.2615000000005</v>
      </c>
      <c r="D62" s="89">
        <v>8385.5444000000007</v>
      </c>
      <c r="E62" s="89">
        <v>8383.3799999999992</v>
      </c>
      <c r="F62" s="89">
        <v>8374.6911</v>
      </c>
      <c r="G62" s="89">
        <v>4020.92</v>
      </c>
      <c r="H62" s="122"/>
      <c r="I62" s="6"/>
      <c r="J62" s="6"/>
      <c r="K62" s="6"/>
      <c r="L62" s="122"/>
      <c r="M62" s="10"/>
    </row>
    <row r="63" spans="1:13" s="25" customFormat="1" x14ac:dyDescent="0.15">
      <c r="B63" s="6" t="s">
        <v>66</v>
      </c>
      <c r="C63" s="90"/>
      <c r="D63" s="90"/>
      <c r="E63" s="89"/>
      <c r="F63" s="89"/>
      <c r="G63" s="90">
        <v>379.00148610199801</v>
      </c>
      <c r="H63" s="122">
        <v>322.01263921515499</v>
      </c>
      <c r="I63" s="6"/>
      <c r="J63" s="6"/>
      <c r="K63" s="6"/>
      <c r="L63" s="122"/>
      <c r="M63" s="10"/>
    </row>
    <row r="64" spans="1:13" s="25" customFormat="1" x14ac:dyDescent="0.15">
      <c r="B64" s="38" t="s">
        <v>196</v>
      </c>
      <c r="C64" s="90">
        <f t="shared" ref="C64:K64" si="9">SUM(C51:C63)</f>
        <v>624825.11969999992</v>
      </c>
      <c r="D64" s="90">
        <f t="shared" si="9"/>
        <v>653912.85054000013</v>
      </c>
      <c r="E64" s="90">
        <f t="shared" si="9"/>
        <v>782250.31140000001</v>
      </c>
      <c r="F64" s="90">
        <f t="shared" si="9"/>
        <v>601011.95716854022</v>
      </c>
      <c r="G64" s="90">
        <f t="shared" si="9"/>
        <v>563031.37607610202</v>
      </c>
      <c r="H64" s="95">
        <f t="shared" si="9"/>
        <v>635990.27223921497</v>
      </c>
      <c r="I64" s="121">
        <f t="shared" si="9"/>
        <v>746882.11300000001</v>
      </c>
      <c r="J64" s="121">
        <f t="shared" si="9"/>
        <v>706558.92697400006</v>
      </c>
      <c r="K64" s="121">
        <f t="shared" si="9"/>
        <v>664772.60006767011</v>
      </c>
      <c r="L64" s="121"/>
      <c r="M64" s="10"/>
    </row>
    <row r="65" spans="1:13" s="25" customFormat="1" x14ac:dyDescent="0.15">
      <c r="B65" s="38" t="s">
        <v>241</v>
      </c>
      <c r="C65" s="9">
        <f t="shared" ref="C65:K65" si="10">C53/C64</f>
        <v>4.32156120947325E-2</v>
      </c>
      <c r="D65" s="9">
        <f t="shared" si="10"/>
        <v>1.7402930666681981E-2</v>
      </c>
      <c r="E65" s="9">
        <f t="shared" si="10"/>
        <v>9.1287915082062313E-2</v>
      </c>
      <c r="F65" s="9">
        <f t="shared" si="10"/>
        <v>0.12117728962183817</v>
      </c>
      <c r="G65" s="9">
        <f t="shared" si="10"/>
        <v>0.11864702899074442</v>
      </c>
      <c r="H65" s="9">
        <f t="shared" si="10"/>
        <v>0.13411054181646154</v>
      </c>
      <c r="I65" s="9">
        <f t="shared" si="10"/>
        <v>0.11786732935188127</v>
      </c>
      <c r="J65" s="9">
        <f t="shared" si="10"/>
        <v>7.0289254164115203E-2</v>
      </c>
      <c r="K65" s="9">
        <f t="shared" si="10"/>
        <v>7.2885073775705952E-2</v>
      </c>
      <c r="L65" s="121"/>
      <c r="M65" s="10"/>
    </row>
    <row r="66" spans="1:13" x14ac:dyDescent="0.15">
      <c r="B66" s="25"/>
      <c r="C66" s="25"/>
      <c r="D66" s="25"/>
      <c r="E66" s="25"/>
      <c r="F66" s="46"/>
      <c r="G66" s="25"/>
      <c r="H66" s="25"/>
    </row>
    <row r="67" spans="1:13" x14ac:dyDescent="0.15">
      <c r="B67" s="2" t="s">
        <v>223</v>
      </c>
      <c r="C67" s="25"/>
      <c r="D67" s="25"/>
      <c r="E67" s="25"/>
      <c r="F67" s="87"/>
      <c r="G67" s="25"/>
      <c r="H67" s="25"/>
    </row>
    <row r="68" spans="1:13" x14ac:dyDescent="0.15">
      <c r="B68" s="13"/>
      <c r="C68" s="18" t="s">
        <v>29</v>
      </c>
      <c r="D68" s="18" t="s">
        <v>50</v>
      </c>
      <c r="E68" s="88" t="s">
        <v>192</v>
      </c>
      <c r="F68" s="18" t="s">
        <v>107</v>
      </c>
      <c r="G68" s="18" t="s">
        <v>108</v>
      </c>
      <c r="H68" s="94" t="s">
        <v>12</v>
      </c>
      <c r="I68" s="94" t="s">
        <v>202</v>
      </c>
      <c r="J68" s="94" t="s">
        <v>227</v>
      </c>
      <c r="K68" s="94" t="s">
        <v>228</v>
      </c>
      <c r="L68" s="195" t="s">
        <v>4</v>
      </c>
      <c r="M68" s="166" t="s">
        <v>5</v>
      </c>
    </row>
    <row r="69" spans="1:13" x14ac:dyDescent="0.15">
      <c r="A69" s="25">
        <v>1</v>
      </c>
      <c r="B69" s="90" t="s">
        <v>166</v>
      </c>
      <c r="C69" s="89">
        <v>473162</v>
      </c>
      <c r="D69" s="89">
        <v>452000</v>
      </c>
      <c r="E69" s="89">
        <v>519000</v>
      </c>
      <c r="F69" s="89">
        <v>395000</v>
      </c>
      <c r="G69" s="89">
        <v>345605</v>
      </c>
      <c r="H69" s="120">
        <v>398000</v>
      </c>
      <c r="I69" s="146">
        <v>429000</v>
      </c>
      <c r="J69" s="146">
        <v>417000</v>
      </c>
      <c r="K69" s="148">
        <v>360000</v>
      </c>
      <c r="L69" s="196">
        <f>(K69-F69)/F69</f>
        <v>-8.8607594936708861E-2</v>
      </c>
      <c r="M69" s="9">
        <f>(K69-J69)/J69</f>
        <v>-0.1366906474820144</v>
      </c>
    </row>
    <row r="70" spans="1:13" x14ac:dyDescent="0.15">
      <c r="A70" s="25">
        <v>2</v>
      </c>
      <c r="B70" s="90" t="s">
        <v>188</v>
      </c>
      <c r="C70" s="89">
        <v>41944.904000000002</v>
      </c>
      <c r="D70" s="89">
        <v>55630.67</v>
      </c>
      <c r="E70" s="89">
        <v>57721.03</v>
      </c>
      <c r="F70" s="89">
        <v>40587.589999999997</v>
      </c>
      <c r="G70" s="89">
        <v>60360.38</v>
      </c>
      <c r="H70" s="120">
        <v>76467.121599999999</v>
      </c>
      <c r="I70" s="148">
        <v>58520.627999999997</v>
      </c>
      <c r="J70" s="148">
        <v>67807.27</v>
      </c>
      <c r="K70" s="148">
        <v>65198.13</v>
      </c>
      <c r="L70" s="196">
        <f t="shared" ref="L70:L83" si="11">(K70-F70)/F70</f>
        <v>0.60635627786720037</v>
      </c>
      <c r="M70" s="9">
        <f t="shared" ref="M70:M92" si="12">(K70-J70)/J70</f>
        <v>-3.8478764887599909E-2</v>
      </c>
    </row>
    <row r="71" spans="1:13" x14ac:dyDescent="0.15">
      <c r="A71" s="25">
        <v>3</v>
      </c>
      <c r="B71" s="90" t="s">
        <v>187</v>
      </c>
      <c r="C71" s="89">
        <v>46872</v>
      </c>
      <c r="D71" s="89">
        <v>76100</v>
      </c>
      <c r="E71" s="89">
        <v>101400</v>
      </c>
      <c r="F71" s="89">
        <v>57682.9693798808</v>
      </c>
      <c r="G71" s="89">
        <v>56340</v>
      </c>
      <c r="H71" s="120">
        <v>54140</v>
      </c>
      <c r="I71" s="148">
        <v>82390</v>
      </c>
      <c r="J71" s="148">
        <v>77000</v>
      </c>
      <c r="K71" s="148">
        <v>54080</v>
      </c>
      <c r="L71" s="196">
        <f t="shared" si="11"/>
        <v>-6.2461579537503441E-2</v>
      </c>
      <c r="M71" s="9">
        <f t="shared" si="12"/>
        <v>-0.29766233766233768</v>
      </c>
    </row>
    <row r="72" spans="1:13" s="25" customFormat="1" x14ac:dyDescent="0.15">
      <c r="A72" s="25">
        <v>4</v>
      </c>
      <c r="B72" s="49" t="s">
        <v>115</v>
      </c>
      <c r="C72" s="50">
        <v>27002.2</v>
      </c>
      <c r="D72" s="50">
        <v>11380</v>
      </c>
      <c r="E72" s="50">
        <v>71410</v>
      </c>
      <c r="F72" s="50">
        <v>72829</v>
      </c>
      <c r="G72" s="50">
        <v>66802</v>
      </c>
      <c r="H72" s="124">
        <v>85293</v>
      </c>
      <c r="I72" s="124">
        <v>88033</v>
      </c>
      <c r="J72" s="124">
        <v>49664</v>
      </c>
      <c r="K72" s="124">
        <v>48452</v>
      </c>
      <c r="L72" s="196">
        <f t="shared" si="11"/>
        <v>-0.33471556660121654</v>
      </c>
      <c r="M72" s="9">
        <f t="shared" si="12"/>
        <v>-2.4403994845360825E-2</v>
      </c>
    </row>
    <row r="73" spans="1:13" s="25" customFormat="1" x14ac:dyDescent="0.15">
      <c r="A73" s="25">
        <v>5</v>
      </c>
      <c r="B73" s="149" t="s">
        <v>215</v>
      </c>
      <c r="C73" s="125"/>
      <c r="D73" s="125"/>
      <c r="E73" s="125"/>
      <c r="F73" s="125"/>
      <c r="G73" s="125"/>
      <c r="H73" s="120"/>
      <c r="I73" s="148">
        <v>55820</v>
      </c>
      <c r="J73" s="148">
        <v>66624</v>
      </c>
      <c r="K73" s="148">
        <v>47348</v>
      </c>
      <c r="L73" s="196"/>
      <c r="M73" s="9">
        <f t="shared" si="12"/>
        <v>-0.28932516810758885</v>
      </c>
    </row>
    <row r="74" spans="1:13" s="25" customFormat="1" x14ac:dyDescent="0.15">
      <c r="A74" s="25">
        <v>6</v>
      </c>
      <c r="B74" s="17" t="s">
        <v>208</v>
      </c>
      <c r="C74" s="125"/>
      <c r="D74" s="125">
        <v>16000</v>
      </c>
      <c r="E74" s="125">
        <v>16000</v>
      </c>
      <c r="F74" s="125">
        <v>16000</v>
      </c>
      <c r="G74" s="125">
        <v>16000</v>
      </c>
      <c r="H74" s="120"/>
      <c r="I74" s="120"/>
      <c r="J74" s="120"/>
      <c r="K74" s="148">
        <v>44519.5</v>
      </c>
      <c r="L74" s="196">
        <f t="shared" si="11"/>
        <v>1.78246875</v>
      </c>
      <c r="M74" s="9"/>
    </row>
    <row r="75" spans="1:13" s="25" customFormat="1" x14ac:dyDescent="0.15">
      <c r="A75" s="25">
        <v>7</v>
      </c>
      <c r="B75" s="149" t="s">
        <v>249</v>
      </c>
      <c r="C75" s="125"/>
      <c r="D75" s="125"/>
      <c r="E75" s="125"/>
      <c r="F75" s="125"/>
      <c r="G75" s="125"/>
      <c r="H75" s="120"/>
      <c r="I75" s="120"/>
      <c r="J75" s="120"/>
      <c r="K75" s="148">
        <v>30489.4</v>
      </c>
      <c r="L75" s="196"/>
      <c r="M75" s="9"/>
    </row>
    <row r="76" spans="1:13" x14ac:dyDescent="0.15">
      <c r="A76" s="25">
        <v>8</v>
      </c>
      <c r="B76" s="90" t="s">
        <v>127</v>
      </c>
      <c r="C76" s="89">
        <v>10781</v>
      </c>
      <c r="D76" s="89">
        <v>27157.42</v>
      </c>
      <c r="E76" s="89">
        <v>4184.59</v>
      </c>
      <c r="F76" s="89">
        <v>4249.33</v>
      </c>
      <c r="G76" s="89">
        <v>3658.54</v>
      </c>
      <c r="H76" s="120">
        <v>768.17</v>
      </c>
      <c r="I76" s="148">
        <v>15339.6</v>
      </c>
      <c r="J76" s="148">
        <v>3180.6900999999998</v>
      </c>
      <c r="K76" s="148">
        <v>3728.1242999999999</v>
      </c>
      <c r="L76" s="196">
        <f t="shared" si="11"/>
        <v>-0.12265597164729498</v>
      </c>
      <c r="M76" s="9">
        <f t="shared" si="12"/>
        <v>0.17211176907803755</v>
      </c>
    </row>
    <row r="77" spans="1:13" x14ac:dyDescent="0.15">
      <c r="A77" s="25">
        <v>9</v>
      </c>
      <c r="B77" s="90" t="s">
        <v>125</v>
      </c>
      <c r="C77" s="89">
        <v>5777.87</v>
      </c>
      <c r="D77" s="89">
        <v>5945.0961399999997</v>
      </c>
      <c r="E77" s="89">
        <v>5855.34</v>
      </c>
      <c r="F77" s="89">
        <v>6708.03</v>
      </c>
      <c r="G77" s="89">
        <v>5569</v>
      </c>
      <c r="H77" s="120">
        <v>3284.22</v>
      </c>
      <c r="I77" s="148">
        <v>3627</v>
      </c>
      <c r="J77" s="148">
        <v>3625.78</v>
      </c>
      <c r="K77" s="148">
        <v>2900.15</v>
      </c>
      <c r="L77" s="196">
        <f t="shared" si="11"/>
        <v>-0.56765995381654522</v>
      </c>
      <c r="M77" s="9">
        <f t="shared" si="12"/>
        <v>-0.20013073049109434</v>
      </c>
    </row>
    <row r="78" spans="1:13" x14ac:dyDescent="0.15">
      <c r="A78" s="25">
        <v>10</v>
      </c>
      <c r="B78" s="90" t="s">
        <v>174</v>
      </c>
      <c r="C78" s="90"/>
      <c r="D78" s="90"/>
      <c r="E78" s="89">
        <v>7217</v>
      </c>
      <c r="F78" s="89">
        <v>7484</v>
      </c>
      <c r="G78" s="89">
        <v>9342.36</v>
      </c>
      <c r="H78" s="120">
        <v>6688.6</v>
      </c>
      <c r="I78" s="148">
        <v>4897.29</v>
      </c>
      <c r="J78" s="148">
        <v>3855.24</v>
      </c>
      <c r="K78" s="148">
        <v>2816.92</v>
      </c>
      <c r="L78" s="196">
        <f t="shared" si="11"/>
        <v>-0.62360769641902725</v>
      </c>
      <c r="M78" s="9">
        <f t="shared" si="12"/>
        <v>-0.26932694203214319</v>
      </c>
    </row>
    <row r="79" spans="1:13" x14ac:dyDescent="0.15">
      <c r="A79" s="25">
        <v>11</v>
      </c>
      <c r="B79" s="90" t="s">
        <v>112</v>
      </c>
      <c r="C79" s="89">
        <v>4545</v>
      </c>
      <c r="D79" s="89">
        <v>4147.72</v>
      </c>
      <c r="E79" s="89">
        <v>2205.25</v>
      </c>
      <c r="F79" s="89">
        <v>2399.7089999999998</v>
      </c>
      <c r="G79" s="89">
        <v>3656.01</v>
      </c>
      <c r="H79" s="120">
        <v>2607.2800000000002</v>
      </c>
      <c r="I79" s="148">
        <v>2972.9029999999998</v>
      </c>
      <c r="J79" s="148">
        <v>2140.9908740000001</v>
      </c>
      <c r="K79" s="148">
        <v>1791.4024649999999</v>
      </c>
      <c r="L79" s="196">
        <f t="shared" si="11"/>
        <v>-0.25349179212979572</v>
      </c>
      <c r="M79" s="9">
        <f t="shared" si="12"/>
        <v>-0.16328346526151524</v>
      </c>
    </row>
    <row r="80" spans="1:13" x14ac:dyDescent="0.15">
      <c r="A80" s="25">
        <v>12</v>
      </c>
      <c r="B80" s="149" t="s">
        <v>243</v>
      </c>
      <c r="C80" s="6"/>
      <c r="D80" s="6"/>
      <c r="E80" s="86"/>
      <c r="F80" s="6"/>
      <c r="G80" s="6"/>
      <c r="H80" s="6"/>
      <c r="I80" s="6"/>
      <c r="J80" s="148">
        <v>1270.596</v>
      </c>
      <c r="K80" s="148">
        <v>1690.9</v>
      </c>
      <c r="L80" s="196"/>
      <c r="M80" s="9">
        <f t="shared" si="12"/>
        <v>0.33079279330330025</v>
      </c>
    </row>
    <row r="81" spans="1:13" x14ac:dyDescent="0.15">
      <c r="A81" s="25">
        <v>13</v>
      </c>
      <c r="B81" s="90" t="s">
        <v>124</v>
      </c>
      <c r="C81" s="90"/>
      <c r="D81" s="90"/>
      <c r="E81" s="89"/>
      <c r="F81" s="90"/>
      <c r="G81" s="89">
        <v>2110.1390000000001</v>
      </c>
      <c r="H81" s="120">
        <v>3651.268</v>
      </c>
      <c r="I81" s="148">
        <v>1611.3119999999999</v>
      </c>
      <c r="J81" s="148">
        <v>1001.38</v>
      </c>
      <c r="K81" s="148">
        <v>942.95899999999995</v>
      </c>
      <c r="L81" s="196"/>
      <c r="M81" s="9">
        <f t="shared" si="12"/>
        <v>-5.8340490123629442E-2</v>
      </c>
    </row>
    <row r="82" spans="1:13" s="25" customFormat="1" x14ac:dyDescent="0.15">
      <c r="A82" s="25">
        <v>14</v>
      </c>
      <c r="B82" s="149" t="s">
        <v>220</v>
      </c>
      <c r="C82" s="6"/>
      <c r="D82" s="6"/>
      <c r="E82" s="115"/>
      <c r="F82" s="6"/>
      <c r="G82" s="6"/>
      <c r="H82" s="6"/>
      <c r="I82" s="6"/>
      <c r="J82" s="148">
        <v>200</v>
      </c>
      <c r="K82" s="148">
        <v>750</v>
      </c>
      <c r="L82" s="196"/>
      <c r="M82" s="9">
        <f t="shared" si="12"/>
        <v>2.75</v>
      </c>
    </row>
    <row r="83" spans="1:13" x14ac:dyDescent="0.15">
      <c r="A83" s="25">
        <v>15</v>
      </c>
      <c r="B83" s="90" t="s">
        <v>140</v>
      </c>
      <c r="C83" s="89"/>
      <c r="D83" s="90">
        <v>66.400000000000006</v>
      </c>
      <c r="E83" s="89">
        <v>67.8</v>
      </c>
      <c r="F83" s="89">
        <v>68</v>
      </c>
      <c r="G83" s="89">
        <v>67.7</v>
      </c>
      <c r="H83" s="120">
        <v>67.7</v>
      </c>
      <c r="I83" s="148">
        <v>67.7</v>
      </c>
      <c r="J83" s="148">
        <v>89.121600000000001</v>
      </c>
      <c r="K83" s="148">
        <v>65.114302670000001</v>
      </c>
      <c r="L83" s="196">
        <f t="shared" si="11"/>
        <v>-4.2436725441176458E-2</v>
      </c>
      <c r="M83" s="9">
        <f t="shared" si="12"/>
        <v>-0.26937686632645735</v>
      </c>
    </row>
    <row r="84" spans="1:13" s="25" customFormat="1" x14ac:dyDescent="0.15">
      <c r="B84" s="90" t="s">
        <v>189</v>
      </c>
      <c r="C84" s="89">
        <v>8385.2615000000005</v>
      </c>
      <c r="D84" s="89">
        <v>8385.5444000000007</v>
      </c>
      <c r="E84" s="89">
        <v>8383.3799999999992</v>
      </c>
      <c r="F84" s="89">
        <v>8374.6911</v>
      </c>
      <c r="G84" s="89">
        <v>4020.92</v>
      </c>
      <c r="H84" s="120" t="s">
        <v>180</v>
      </c>
      <c r="I84" s="120"/>
      <c r="J84" s="120"/>
      <c r="K84" s="120"/>
      <c r="L84" s="196"/>
      <c r="M84" s="9"/>
    </row>
    <row r="85" spans="1:13" s="25" customFormat="1" x14ac:dyDescent="0.15">
      <c r="B85" s="149" t="s">
        <v>242</v>
      </c>
      <c r="D85" s="125"/>
      <c r="E85" s="125"/>
      <c r="F85" s="125"/>
      <c r="G85" s="125"/>
      <c r="H85" s="120"/>
      <c r="I85" s="120"/>
      <c r="J85" s="148">
        <v>13100.48</v>
      </c>
      <c r="K85" s="120"/>
      <c r="L85" s="196"/>
      <c r="M85" s="9"/>
    </row>
    <row r="86" spans="1:13" x14ac:dyDescent="0.15">
      <c r="B86" s="90" t="s">
        <v>134</v>
      </c>
      <c r="C86" s="89">
        <v>2834.8842</v>
      </c>
      <c r="D86" s="89">
        <v>4747</v>
      </c>
      <c r="E86" s="89">
        <v>2805.9214000000002</v>
      </c>
      <c r="F86" s="89">
        <v>2805.9214219999999</v>
      </c>
      <c r="G86" s="89">
        <v>2579.72559</v>
      </c>
      <c r="H86" s="120">
        <v>1800.9</v>
      </c>
      <c r="I86" s="148">
        <v>2118.75</v>
      </c>
      <c r="J86" s="120"/>
      <c r="K86" s="120"/>
      <c r="L86" s="196"/>
      <c r="M86" s="9"/>
    </row>
    <row r="87" spans="1:13" x14ac:dyDescent="0.15">
      <c r="B87" s="116" t="s">
        <v>179</v>
      </c>
      <c r="C87" s="89">
        <v>2039</v>
      </c>
      <c r="D87" s="89">
        <v>3400</v>
      </c>
      <c r="E87" s="89">
        <v>2000</v>
      </c>
      <c r="F87" s="89">
        <v>2395.7162666600002</v>
      </c>
      <c r="G87" s="89">
        <v>1820</v>
      </c>
      <c r="H87" s="120">
        <v>2430</v>
      </c>
      <c r="I87" s="148">
        <v>2150</v>
      </c>
      <c r="J87" s="120"/>
      <c r="K87" s="120"/>
      <c r="L87" s="196"/>
      <c r="M87" s="9"/>
    </row>
    <row r="88" spans="1:13" x14ac:dyDescent="0.15">
      <c r="B88" s="90" t="s">
        <v>119</v>
      </c>
      <c r="C88" s="90"/>
      <c r="D88" s="90"/>
      <c r="E88" s="89"/>
      <c r="F88" s="89">
        <v>427</v>
      </c>
      <c r="G88" s="89">
        <v>720.6</v>
      </c>
      <c r="H88" s="120">
        <v>470</v>
      </c>
      <c r="I88" s="148">
        <v>333.93</v>
      </c>
      <c r="J88" s="120"/>
      <c r="K88" s="120"/>
      <c r="L88" s="196"/>
      <c r="M88" s="9"/>
    </row>
    <row r="89" spans="1:13" x14ac:dyDescent="0.15">
      <c r="B89" s="90" t="s">
        <v>14</v>
      </c>
      <c r="C89" s="90"/>
      <c r="D89" s="89"/>
      <c r="E89" s="89"/>
      <c r="F89" s="89"/>
      <c r="G89" s="89">
        <v>379.00148610199801</v>
      </c>
      <c r="H89" s="120">
        <v>322.01263921515499</v>
      </c>
      <c r="I89" s="120"/>
      <c r="J89" s="120"/>
      <c r="K89" s="120"/>
      <c r="L89" s="196"/>
      <c r="M89" s="9"/>
    </row>
    <row r="90" spans="1:13" x14ac:dyDescent="0.15">
      <c r="B90" s="90" t="s">
        <v>190</v>
      </c>
      <c r="C90" s="89">
        <v>1481</v>
      </c>
      <c r="D90" s="89">
        <v>1653</v>
      </c>
      <c r="E90" s="89"/>
      <c r="F90" s="90"/>
      <c r="G90" s="90"/>
      <c r="H90" s="121"/>
      <c r="I90" s="121"/>
      <c r="J90" s="121"/>
      <c r="K90" s="121"/>
      <c r="L90" s="196"/>
      <c r="M90" s="9"/>
    </row>
    <row r="91" spans="1:13" x14ac:dyDescent="0.15">
      <c r="B91" s="90" t="s">
        <v>193</v>
      </c>
      <c r="C91" s="90"/>
      <c r="D91" s="89">
        <v>3300</v>
      </c>
      <c r="E91" s="89"/>
      <c r="F91" s="90"/>
      <c r="G91" s="90"/>
      <c r="H91" s="121"/>
      <c r="I91" s="121"/>
      <c r="J91" s="121"/>
      <c r="K91" s="121"/>
      <c r="L91" s="196"/>
      <c r="M91" s="9"/>
    </row>
    <row r="92" spans="1:13" s="25" customFormat="1" x14ac:dyDescent="0.15">
      <c r="B92" s="170" t="s">
        <v>211</v>
      </c>
      <c r="C92" s="116">
        <f t="shared" ref="C92:K92" si="13">SUM(C69:C91)</f>
        <v>624825.11969999992</v>
      </c>
      <c r="D92" s="116">
        <f t="shared" si="13"/>
        <v>669912.85054000001</v>
      </c>
      <c r="E92" s="116">
        <f t="shared" si="13"/>
        <v>798250.31140000001</v>
      </c>
      <c r="F92" s="116">
        <f t="shared" si="13"/>
        <v>617011.95716854092</v>
      </c>
      <c r="G92" s="116">
        <f t="shared" si="13"/>
        <v>579031.37607610202</v>
      </c>
      <c r="H92" s="116">
        <f t="shared" si="13"/>
        <v>635990.27223921509</v>
      </c>
      <c r="I92" s="116">
        <f t="shared" si="13"/>
        <v>746882.11300000013</v>
      </c>
      <c r="J92" s="116">
        <f t="shared" si="13"/>
        <v>706559.54857400001</v>
      </c>
      <c r="K92" s="116">
        <f t="shared" si="13"/>
        <v>664772.60006767022</v>
      </c>
      <c r="L92" s="197"/>
      <c r="M92" s="9">
        <f t="shared" si="12"/>
        <v>-5.9141439091249255E-2</v>
      </c>
    </row>
    <row r="93" spans="1:13" s="25" customFormat="1" x14ac:dyDescent="0.15">
      <c r="B93" s="170" t="s">
        <v>241</v>
      </c>
      <c r="C93" s="9">
        <f t="shared" ref="C93:K93" si="14">C72/C92</f>
        <v>4.32156120947325E-2</v>
      </c>
      <c r="D93" s="9">
        <f t="shared" si="14"/>
        <v>1.6987284227831825E-2</v>
      </c>
      <c r="E93" s="9">
        <f t="shared" si="14"/>
        <v>8.9458154892239988E-2</v>
      </c>
      <c r="F93" s="9">
        <f t="shared" si="14"/>
        <v>0.11803498968514524</v>
      </c>
      <c r="G93" s="9">
        <f t="shared" si="14"/>
        <v>0.1153685322766002</v>
      </c>
      <c r="H93" s="9">
        <f t="shared" si="14"/>
        <v>0.13411054181646151</v>
      </c>
      <c r="I93" s="9">
        <f t="shared" si="14"/>
        <v>0.11786732935188124</v>
      </c>
      <c r="J93" s="9">
        <f t="shared" si="14"/>
        <v>7.0289899981159976E-2</v>
      </c>
      <c r="K93" s="9">
        <f t="shared" si="14"/>
        <v>7.2885073775705939E-2</v>
      </c>
      <c r="L93" s="197"/>
      <c r="M93" s="6"/>
    </row>
    <row r="94" spans="1:13" s="25" customFormat="1" x14ac:dyDescent="0.15">
      <c r="B94" s="167"/>
      <c r="C94" s="26"/>
      <c r="D94" s="26"/>
      <c r="E94" s="39"/>
      <c r="F94" s="26"/>
      <c r="G94" s="26"/>
      <c r="H94" s="26"/>
      <c r="I94" s="26"/>
      <c r="J94" s="168"/>
      <c r="K94" s="26"/>
      <c r="L94" s="56"/>
      <c r="M94" s="56"/>
    </row>
    <row r="96" spans="1:13" ht="13" x14ac:dyDescent="0.15">
      <c r="A96" s="2" t="s">
        <v>244</v>
      </c>
      <c r="B96"/>
      <c r="C96"/>
      <c r="D96"/>
      <c r="E96"/>
      <c r="F96"/>
      <c r="G96" s="25"/>
      <c r="H96" s="25"/>
      <c r="L96" s="5"/>
    </row>
    <row r="97" spans="1:13" x14ac:dyDescent="0.15">
      <c r="A97" s="138"/>
      <c r="C97" s="18" t="s">
        <v>29</v>
      </c>
      <c r="D97" s="18" t="s">
        <v>50</v>
      </c>
      <c r="E97" s="88" t="s">
        <v>192</v>
      </c>
      <c r="F97" s="18" t="s">
        <v>107</v>
      </c>
      <c r="G97" s="18" t="s">
        <v>108</v>
      </c>
      <c r="H97" s="94" t="s">
        <v>12</v>
      </c>
      <c r="I97" s="94" t="s">
        <v>202</v>
      </c>
      <c r="J97" s="94" t="s">
        <v>227</v>
      </c>
      <c r="K97" s="94" t="s">
        <v>228</v>
      </c>
      <c r="L97" s="13" t="s">
        <v>212</v>
      </c>
      <c r="M97" s="13" t="s">
        <v>5</v>
      </c>
    </row>
    <row r="98" spans="1:13" x14ac:dyDescent="0.15">
      <c r="B98" s="49" t="s">
        <v>75</v>
      </c>
      <c r="C98" s="49"/>
      <c r="D98" s="49"/>
      <c r="E98" s="49"/>
      <c r="F98" s="49"/>
      <c r="G98" s="49"/>
      <c r="H98" s="49"/>
      <c r="I98" s="49"/>
      <c r="J98" s="49">
        <v>22800003.629999999</v>
      </c>
      <c r="K98" s="49">
        <v>24400002.890000001</v>
      </c>
      <c r="L98" s="31"/>
      <c r="M98" s="10">
        <f>(K98-J98)/J98</f>
        <v>7.0175394967689389E-2</v>
      </c>
    </row>
    <row r="99" spans="1:13" x14ac:dyDescent="0.15">
      <c r="B99" s="139" t="s">
        <v>195</v>
      </c>
      <c r="C99" s="85"/>
      <c r="D99" s="6"/>
      <c r="E99" s="115"/>
      <c r="F99" s="6"/>
      <c r="G99" s="85"/>
      <c r="H99" s="125"/>
      <c r="I99" s="125"/>
      <c r="J99" s="128">
        <v>19403801.640000001</v>
      </c>
      <c r="K99" s="148">
        <v>19936081.34</v>
      </c>
      <c r="L99" s="31"/>
      <c r="M99" s="10">
        <f t="shared" ref="M99:M109" si="15">(K99-J99)/J99</f>
        <v>2.7431722395199625E-2</v>
      </c>
    </row>
    <row r="100" spans="1:13" x14ac:dyDescent="0.15">
      <c r="B100" s="139" t="s">
        <v>40</v>
      </c>
      <c r="C100" s="85"/>
      <c r="D100" s="6"/>
      <c r="E100" s="115"/>
      <c r="F100" s="6"/>
      <c r="G100" s="85"/>
      <c r="H100" s="125"/>
      <c r="I100" s="125"/>
      <c r="J100" s="128">
        <v>18965.953699999998</v>
      </c>
      <c r="K100" s="148">
        <v>23112.946</v>
      </c>
      <c r="L100" s="31"/>
      <c r="M100" s="10">
        <f t="shared" si="15"/>
        <v>0.21865456204293077</v>
      </c>
    </row>
    <row r="101" spans="1:13" x14ac:dyDescent="0.15">
      <c r="B101" s="139" t="s">
        <v>88</v>
      </c>
      <c r="C101" s="85"/>
      <c r="D101" s="6"/>
      <c r="E101" s="115"/>
      <c r="F101" s="6"/>
      <c r="G101" s="85"/>
      <c r="H101" s="125"/>
      <c r="I101" s="125"/>
      <c r="J101" s="128">
        <v>6309</v>
      </c>
      <c r="K101" s="148">
        <v>101061</v>
      </c>
      <c r="L101" s="31"/>
      <c r="M101" s="10">
        <f t="shared" si="15"/>
        <v>15.018544935805991</v>
      </c>
    </row>
    <row r="102" spans="1:13" x14ac:dyDescent="0.15">
      <c r="B102" s="139" t="s">
        <v>77</v>
      </c>
      <c r="C102" s="85"/>
      <c r="D102" s="6"/>
      <c r="E102" s="115"/>
      <c r="F102" s="6"/>
      <c r="G102" s="85"/>
      <c r="H102" s="125"/>
      <c r="I102" s="125"/>
      <c r="J102" s="128">
        <v>2528.8942000000002</v>
      </c>
      <c r="K102" s="148">
        <v>5804.1277</v>
      </c>
      <c r="L102" s="31"/>
      <c r="M102" s="10">
        <f t="shared" si="15"/>
        <v>1.2951247624356921</v>
      </c>
    </row>
    <row r="103" spans="1:13" x14ac:dyDescent="0.15">
      <c r="B103" s="139" t="s">
        <v>30</v>
      </c>
      <c r="C103" s="85"/>
      <c r="D103" s="6"/>
      <c r="E103" s="115"/>
      <c r="F103" s="6"/>
      <c r="G103" s="85"/>
      <c r="H103" s="125"/>
      <c r="I103" s="125"/>
      <c r="J103" s="125">
        <v>244</v>
      </c>
      <c r="K103" s="148">
        <v>17.72</v>
      </c>
      <c r="L103" s="31"/>
      <c r="M103" s="10">
        <f t="shared" si="15"/>
        <v>-0.92737704918032793</v>
      </c>
    </row>
    <row r="104" spans="1:13" x14ac:dyDescent="0.15">
      <c r="B104" s="139" t="s">
        <v>81</v>
      </c>
      <c r="C104" s="85"/>
      <c r="D104" s="6"/>
      <c r="E104" s="115"/>
      <c r="F104" s="6"/>
      <c r="G104" s="85"/>
      <c r="H104" s="125"/>
      <c r="I104" s="125"/>
      <c r="J104" s="128">
        <v>16</v>
      </c>
      <c r="K104" s="148">
        <v>13.99503</v>
      </c>
      <c r="L104" s="31"/>
      <c r="M104" s="10">
        <f t="shared" si="15"/>
        <v>-0.12531062500000001</v>
      </c>
    </row>
    <row r="105" spans="1:13" x14ac:dyDescent="0.15">
      <c r="B105" s="139" t="s">
        <v>76</v>
      </c>
      <c r="C105" s="85"/>
      <c r="D105" s="6"/>
      <c r="E105" s="115"/>
      <c r="F105" s="6"/>
      <c r="G105" s="85"/>
      <c r="H105" s="125"/>
      <c r="I105" s="125"/>
      <c r="J105" s="125">
        <v>15</v>
      </c>
      <c r="K105" s="148">
        <v>1941.7</v>
      </c>
      <c r="L105" s="31"/>
      <c r="M105" s="10"/>
    </row>
    <row r="106" spans="1:13" x14ac:dyDescent="0.15">
      <c r="B106" s="139" t="s">
        <v>28</v>
      </c>
      <c r="C106" s="85"/>
      <c r="D106" s="6"/>
      <c r="E106" s="115"/>
      <c r="F106" s="6"/>
      <c r="G106" s="85"/>
      <c r="H106" s="125"/>
      <c r="I106" s="125"/>
      <c r="J106" s="128">
        <v>13.288030559999999</v>
      </c>
      <c r="K106" s="148">
        <v>9.7085425290000007</v>
      </c>
      <c r="L106" s="31"/>
      <c r="M106" s="10">
        <f t="shared" si="15"/>
        <v>-0.26937686625850132</v>
      </c>
    </row>
    <row r="107" spans="1:13" x14ac:dyDescent="0.15">
      <c r="B107" s="139" t="s">
        <v>90</v>
      </c>
      <c r="C107" s="85"/>
      <c r="D107" s="6"/>
      <c r="E107" s="115"/>
      <c r="F107" s="6"/>
      <c r="G107" s="85"/>
      <c r="H107" s="125"/>
      <c r="I107" s="125"/>
      <c r="J107" s="125"/>
      <c r="K107" s="148">
        <v>57401.09</v>
      </c>
      <c r="L107" s="31"/>
      <c r="M107" s="10"/>
    </row>
    <row r="108" spans="1:13" x14ac:dyDescent="0.15">
      <c r="B108" s="139" t="s">
        <v>38</v>
      </c>
      <c r="C108" s="85"/>
      <c r="D108" s="6"/>
      <c r="E108" s="115"/>
      <c r="F108" s="6"/>
      <c r="G108" s="85"/>
      <c r="H108" s="125"/>
      <c r="I108" s="125"/>
      <c r="J108" s="125"/>
      <c r="K108" s="9"/>
      <c r="L108" s="31"/>
      <c r="M108" s="10"/>
    </row>
    <row r="109" spans="1:13" s="25" customFormat="1" x14ac:dyDescent="0.15">
      <c r="B109" s="163" t="s">
        <v>211</v>
      </c>
      <c r="C109" s="85"/>
      <c r="D109" s="6"/>
      <c r="E109" s="115"/>
      <c r="F109" s="6"/>
      <c r="G109" s="85"/>
      <c r="H109" s="125"/>
      <c r="I109" s="125"/>
      <c r="J109" s="125">
        <f>SUM(J98:J108)</f>
        <v>42231897.405930549</v>
      </c>
      <c r="K109" s="125">
        <f>SUM(K98:K108)</f>
        <v>44525446.517272539</v>
      </c>
      <c r="L109" s="31"/>
      <c r="M109" s="10">
        <f t="shared" si="15"/>
        <v>5.430845527248112E-2</v>
      </c>
    </row>
    <row r="110" spans="1:13" x14ac:dyDescent="0.15">
      <c r="B110" s="163" t="s">
        <v>240</v>
      </c>
      <c r="C110" s="85"/>
      <c r="D110" s="6"/>
      <c r="E110" s="115"/>
      <c r="F110" s="6"/>
      <c r="G110" s="85"/>
      <c r="H110" s="85"/>
      <c r="I110" s="85"/>
      <c r="J110" s="171">
        <f>J98/J109</f>
        <v>0.53987637379508868</v>
      </c>
      <c r="K110" s="171">
        <f>K98/K109</f>
        <v>0.54800130708480654</v>
      </c>
      <c r="L110" s="31"/>
      <c r="M110" s="7"/>
    </row>
    <row r="113" spans="1:13" ht="13" x14ac:dyDescent="0.15">
      <c r="A113" s="2" t="s">
        <v>245</v>
      </c>
      <c r="B113"/>
      <c r="C113"/>
      <c r="D113"/>
      <c r="E113"/>
      <c r="F113"/>
      <c r="G113" s="25"/>
      <c r="H113" s="25"/>
      <c r="L113" s="5"/>
    </row>
    <row r="114" spans="1:13" x14ac:dyDescent="0.15">
      <c r="A114" s="138"/>
      <c r="B114" s="25"/>
      <c r="C114" s="18" t="s">
        <v>29</v>
      </c>
      <c r="D114" s="18" t="s">
        <v>50</v>
      </c>
      <c r="E114" s="88" t="s">
        <v>192</v>
      </c>
      <c r="F114" s="18" t="s">
        <v>107</v>
      </c>
      <c r="G114" s="18" t="s">
        <v>108</v>
      </c>
      <c r="H114" s="94" t="s">
        <v>12</v>
      </c>
      <c r="I114" s="94" t="s">
        <v>202</v>
      </c>
      <c r="J114" s="94" t="s">
        <v>227</v>
      </c>
      <c r="K114" s="94" t="s">
        <v>228</v>
      </c>
      <c r="L114" s="13" t="s">
        <v>212</v>
      </c>
      <c r="M114" s="13" t="s">
        <v>5</v>
      </c>
    </row>
    <row r="115" spans="1:13" x14ac:dyDescent="0.15">
      <c r="B115" s="49" t="s">
        <v>115</v>
      </c>
      <c r="C115" s="49"/>
      <c r="D115" s="49"/>
      <c r="E115" s="49"/>
      <c r="F115" s="49"/>
      <c r="G115" s="49"/>
      <c r="H115" s="49"/>
      <c r="I115" s="49"/>
      <c r="J115" s="49">
        <v>22800003.629999999</v>
      </c>
      <c r="K115" s="49">
        <v>24400002.890000001</v>
      </c>
      <c r="L115" s="31"/>
      <c r="M115" s="10">
        <f>(K115-J115)/J115</f>
        <v>7.0175394967689389E-2</v>
      </c>
    </row>
    <row r="116" spans="1:13" x14ac:dyDescent="0.15">
      <c r="B116" s="116" t="s">
        <v>166</v>
      </c>
      <c r="C116" s="85"/>
      <c r="D116" s="6"/>
      <c r="E116" s="115"/>
      <c r="F116" s="6"/>
      <c r="G116" s="85"/>
      <c r="H116" s="125"/>
      <c r="I116" s="125"/>
      <c r="J116" s="148">
        <v>13253200</v>
      </c>
      <c r="K116" s="148">
        <v>12550300</v>
      </c>
      <c r="L116" s="31"/>
      <c r="M116" s="10">
        <f t="shared" ref="M116:M127" si="16">(K116-J116)/J116</f>
        <v>-5.3036247849575953E-2</v>
      </c>
    </row>
    <row r="117" spans="1:13" s="25" customFormat="1" x14ac:dyDescent="0.15">
      <c r="B117" s="116" t="s">
        <v>187</v>
      </c>
      <c r="C117" s="85"/>
      <c r="D117" s="6"/>
      <c r="E117" s="115"/>
      <c r="F117" s="6"/>
      <c r="G117" s="85"/>
      <c r="H117" s="125"/>
      <c r="I117" s="125"/>
      <c r="J117" s="148">
        <v>3880062</v>
      </c>
      <c r="K117" s="148">
        <v>4830071.3</v>
      </c>
      <c r="L117" s="31"/>
      <c r="M117" s="10">
        <f t="shared" si="16"/>
        <v>0.24484384527876096</v>
      </c>
    </row>
    <row r="118" spans="1:13" x14ac:dyDescent="0.15">
      <c r="B118" s="116" t="s">
        <v>188</v>
      </c>
      <c r="C118" s="85"/>
      <c r="D118" s="6"/>
      <c r="E118" s="115"/>
      <c r="F118" s="6"/>
      <c r="G118" s="85"/>
      <c r="H118" s="125"/>
      <c r="I118" s="125"/>
      <c r="J118" s="148">
        <v>2270539.64</v>
      </c>
      <c r="K118" s="148">
        <v>2555710.04</v>
      </c>
      <c r="L118" s="31"/>
      <c r="M118" s="10">
        <f t="shared" si="16"/>
        <v>0.12559586935905681</v>
      </c>
    </row>
    <row r="119" spans="1:13" s="25" customFormat="1" x14ac:dyDescent="0.15">
      <c r="B119" s="149" t="s">
        <v>215</v>
      </c>
      <c r="C119" s="85"/>
      <c r="D119" s="6"/>
      <c r="E119" s="115"/>
      <c r="F119" s="6"/>
      <c r="G119" s="85"/>
      <c r="H119" s="125"/>
      <c r="I119" s="125"/>
      <c r="J119" s="148">
        <v>15005.68</v>
      </c>
      <c r="K119" s="148">
        <v>14801.31</v>
      </c>
      <c r="L119" s="31"/>
      <c r="M119" s="10">
        <f t="shared" si="16"/>
        <v>-1.3619509412435877E-2</v>
      </c>
    </row>
    <row r="120" spans="1:13" x14ac:dyDescent="0.15">
      <c r="B120" s="149" t="s">
        <v>220</v>
      </c>
      <c r="C120" s="85"/>
      <c r="D120" s="6"/>
      <c r="E120" s="115"/>
      <c r="F120" s="6"/>
      <c r="G120" s="85"/>
      <c r="H120" s="125"/>
      <c r="I120" s="125"/>
      <c r="J120" s="148">
        <v>6309</v>
      </c>
      <c r="K120" s="148">
        <v>101061</v>
      </c>
      <c r="L120" s="31"/>
      <c r="M120" s="10">
        <f t="shared" si="16"/>
        <v>15.018544935805991</v>
      </c>
    </row>
    <row r="121" spans="1:13" s="25" customFormat="1" x14ac:dyDescent="0.15">
      <c r="B121" s="149" t="s">
        <v>242</v>
      </c>
      <c r="C121" s="85"/>
      <c r="D121" s="6"/>
      <c r="E121" s="115"/>
      <c r="F121" s="6"/>
      <c r="G121" s="85"/>
      <c r="H121" s="125"/>
      <c r="I121" s="125"/>
      <c r="J121" s="148">
        <v>3457.4137000000001</v>
      </c>
      <c r="K121" s="148">
        <v>57401.09</v>
      </c>
      <c r="L121" s="31"/>
      <c r="M121" s="10">
        <f t="shared" si="16"/>
        <v>15.602320399204757</v>
      </c>
    </row>
    <row r="122" spans="1:13" s="25" customFormat="1" x14ac:dyDescent="0.15">
      <c r="B122" s="116" t="s">
        <v>127</v>
      </c>
      <c r="C122" s="85"/>
      <c r="D122" s="6"/>
      <c r="E122" s="115"/>
      <c r="F122" s="6"/>
      <c r="G122" s="85"/>
      <c r="H122" s="125"/>
      <c r="I122" s="125"/>
      <c r="J122" s="148">
        <v>2528.8942000000002</v>
      </c>
      <c r="K122" s="148">
        <v>5804.1277</v>
      </c>
      <c r="L122" s="31"/>
      <c r="M122" s="10">
        <f t="shared" si="16"/>
        <v>1.2951247624356921</v>
      </c>
    </row>
    <row r="123" spans="1:13" s="25" customFormat="1" x14ac:dyDescent="0.15">
      <c r="B123" s="149" t="s">
        <v>249</v>
      </c>
      <c r="C123" s="85"/>
      <c r="D123" s="6"/>
      <c r="E123" s="115"/>
      <c r="F123" s="6"/>
      <c r="G123" s="85"/>
      <c r="H123" s="125"/>
      <c r="I123" s="125"/>
      <c r="J123" s="148"/>
      <c r="K123" s="148">
        <v>7915.3959999999997</v>
      </c>
      <c r="L123" s="31"/>
      <c r="M123" s="10"/>
    </row>
    <row r="124" spans="1:13" s="25" customFormat="1" x14ac:dyDescent="0.15">
      <c r="B124" s="116" t="s">
        <v>251</v>
      </c>
      <c r="C124" s="85"/>
      <c r="D124" s="6"/>
      <c r="E124" s="115"/>
      <c r="F124" s="6"/>
      <c r="G124" s="85"/>
      <c r="H124" s="125"/>
      <c r="I124" s="125"/>
      <c r="J124" s="148">
        <v>502.86</v>
      </c>
      <c r="K124" s="148">
        <v>396.24</v>
      </c>
      <c r="L124" s="31"/>
      <c r="M124" s="10">
        <f t="shared" si="16"/>
        <v>-0.21202720439088416</v>
      </c>
    </row>
    <row r="125" spans="1:13" x14ac:dyDescent="0.15">
      <c r="B125" s="116" t="s">
        <v>246</v>
      </c>
      <c r="C125" s="85"/>
      <c r="D125" s="6"/>
      <c r="E125" s="115"/>
      <c r="F125" s="6"/>
      <c r="G125" s="85"/>
      <c r="H125" s="125"/>
      <c r="I125" s="125"/>
      <c r="J125" s="148">
        <v>243.64</v>
      </c>
      <c r="K125" s="148">
        <v>17.72</v>
      </c>
      <c r="L125" s="31"/>
      <c r="M125" s="10">
        <f t="shared" si="16"/>
        <v>-0.92726974224265313</v>
      </c>
    </row>
    <row r="126" spans="1:13" x14ac:dyDescent="0.15">
      <c r="B126" s="149" t="s">
        <v>243</v>
      </c>
      <c r="C126" s="85"/>
      <c r="D126" s="6"/>
      <c r="E126" s="115"/>
      <c r="F126" s="6"/>
      <c r="G126" s="85"/>
      <c r="H126" s="125"/>
      <c r="I126" s="125"/>
      <c r="J126" s="148">
        <v>14.509</v>
      </c>
      <c r="K126" s="148">
        <v>1941.7</v>
      </c>
      <c r="L126" s="31"/>
      <c r="M126" s="10">
        <f t="shared" si="16"/>
        <v>132.82727961954649</v>
      </c>
    </row>
    <row r="127" spans="1:13" x14ac:dyDescent="0.15">
      <c r="B127" s="116" t="s">
        <v>140</v>
      </c>
      <c r="C127" s="85"/>
      <c r="D127" s="6"/>
      <c r="E127" s="115"/>
      <c r="F127" s="6"/>
      <c r="G127" s="85"/>
      <c r="H127" s="125"/>
      <c r="I127" s="125"/>
      <c r="J127" s="148">
        <v>13.288030559999999</v>
      </c>
      <c r="K127" s="148">
        <v>9.7085425290000007</v>
      </c>
      <c r="L127" s="31"/>
      <c r="M127" s="10">
        <f t="shared" si="16"/>
        <v>-0.26937686625850132</v>
      </c>
    </row>
    <row r="128" spans="1:13" s="25" customFormat="1" x14ac:dyDescent="0.15">
      <c r="B128" s="116" t="s">
        <v>112</v>
      </c>
      <c r="C128" s="85"/>
      <c r="D128" s="6"/>
      <c r="E128" s="115"/>
      <c r="F128" s="6"/>
      <c r="G128" s="85"/>
      <c r="H128" s="125"/>
      <c r="I128" s="125"/>
      <c r="J128" s="125">
        <v>0</v>
      </c>
      <c r="K128" s="148">
        <v>7.2260299999999997</v>
      </c>
      <c r="L128" s="31"/>
      <c r="M128" s="10"/>
    </row>
    <row r="129" spans="2:13" s="25" customFormat="1" x14ac:dyDescent="0.15">
      <c r="B129" s="116" t="s">
        <v>179</v>
      </c>
      <c r="C129" s="85"/>
      <c r="D129" s="6"/>
      <c r="E129" s="115"/>
      <c r="F129" s="6"/>
      <c r="G129" s="85"/>
      <c r="H129" s="125"/>
      <c r="I129" s="125"/>
      <c r="J129" s="148">
        <v>7.0679999999999996</v>
      </c>
      <c r="K129" s="9"/>
      <c r="L129" s="31"/>
      <c r="M129" s="7"/>
    </row>
    <row r="130" spans="2:13" s="25" customFormat="1" x14ac:dyDescent="0.15">
      <c r="B130" s="116" t="s">
        <v>124</v>
      </c>
      <c r="C130" s="85"/>
      <c r="D130" s="6"/>
      <c r="E130" s="115"/>
      <c r="F130" s="6"/>
      <c r="G130" s="85"/>
      <c r="H130" s="125"/>
      <c r="I130" s="125"/>
      <c r="J130" s="125"/>
      <c r="K130" s="148">
        <v>6.7690000000000001</v>
      </c>
      <c r="L130" s="31"/>
      <c r="M130" s="7"/>
    </row>
    <row r="131" spans="2:13" s="25" customFormat="1" x14ac:dyDescent="0.15">
      <c r="B131" s="116" t="s">
        <v>189</v>
      </c>
      <c r="C131" s="85"/>
      <c r="D131" s="6"/>
      <c r="E131" s="115"/>
      <c r="F131" s="6"/>
      <c r="G131" s="85"/>
      <c r="H131" s="125"/>
      <c r="I131" s="125"/>
      <c r="J131" s="125"/>
      <c r="K131" s="9"/>
      <c r="L131" s="31"/>
      <c r="M131" s="7"/>
    </row>
    <row r="132" spans="2:13" x14ac:dyDescent="0.15">
      <c r="B132" s="116" t="s">
        <v>119</v>
      </c>
      <c r="C132" s="85"/>
      <c r="D132" s="6"/>
      <c r="E132" s="115"/>
      <c r="F132" s="6"/>
      <c r="G132" s="85"/>
      <c r="H132" s="125"/>
      <c r="I132" s="125"/>
      <c r="J132" s="125"/>
      <c r="K132" s="9"/>
      <c r="L132" s="31"/>
      <c r="M132" s="7"/>
    </row>
    <row r="133" spans="2:13" x14ac:dyDescent="0.15">
      <c r="B133" s="116" t="s">
        <v>14</v>
      </c>
      <c r="C133" s="85"/>
      <c r="D133" s="6"/>
      <c r="E133" s="115"/>
      <c r="F133" s="6"/>
      <c r="G133" s="85"/>
      <c r="H133" s="125"/>
      <c r="I133" s="125"/>
      <c r="J133" s="125"/>
      <c r="K133" s="9"/>
      <c r="L133" s="31"/>
      <c r="M133" s="7"/>
    </row>
    <row r="134" spans="2:13" s="25" customFormat="1" x14ac:dyDescent="0.15">
      <c r="B134" s="17" t="s">
        <v>208</v>
      </c>
      <c r="C134" s="85"/>
      <c r="D134" s="6"/>
      <c r="E134" s="115"/>
      <c r="F134" s="6"/>
      <c r="G134" s="85"/>
      <c r="H134" s="125"/>
      <c r="I134" s="125"/>
      <c r="J134" s="125"/>
      <c r="K134" s="31"/>
      <c r="L134" s="31"/>
      <c r="M134" s="7"/>
    </row>
    <row r="135" spans="2:13" x14ac:dyDescent="0.15">
      <c r="B135" s="116" t="s">
        <v>190</v>
      </c>
      <c r="C135" s="85"/>
      <c r="D135" s="6"/>
      <c r="E135" s="115"/>
      <c r="F135" s="6"/>
      <c r="G135" s="85"/>
      <c r="H135" s="125"/>
      <c r="I135" s="125"/>
      <c r="J135" s="125"/>
      <c r="K135" s="9"/>
      <c r="L135" s="31"/>
      <c r="M135" s="7"/>
    </row>
    <row r="136" spans="2:13" x14ac:dyDescent="0.15">
      <c r="B136" s="116" t="s">
        <v>193</v>
      </c>
      <c r="C136" s="85"/>
      <c r="D136" s="6"/>
      <c r="E136" s="115"/>
      <c r="F136" s="6"/>
      <c r="G136" s="85"/>
      <c r="H136" s="125"/>
      <c r="I136" s="125"/>
      <c r="J136" s="125"/>
      <c r="K136" s="9"/>
      <c r="L136" s="31"/>
      <c r="M136" s="7"/>
    </row>
    <row r="137" spans="2:13" x14ac:dyDescent="0.15">
      <c r="B137" s="116" t="s">
        <v>134</v>
      </c>
    </row>
    <row r="138" spans="2:13" x14ac:dyDescent="0.15">
      <c r="B138" s="163" t="s">
        <v>211</v>
      </c>
      <c r="C138" s="85"/>
      <c r="D138" s="6"/>
      <c r="E138" s="115"/>
      <c r="F138" s="6"/>
      <c r="G138" s="85"/>
      <c r="H138" s="85"/>
      <c r="I138" s="85"/>
      <c r="J138" s="85">
        <f>SUM(J115:J136)</f>
        <v>42231887.622930557</v>
      </c>
      <c r="K138" s="85">
        <f>SUM(K115:K136)</f>
        <v>44525446.517272532</v>
      </c>
      <c r="L138" s="31"/>
      <c r="M138" s="7"/>
    </row>
    <row r="139" spans="2:13" x14ac:dyDescent="0.15">
      <c r="B139" s="163" t="s">
        <v>240</v>
      </c>
      <c r="C139" s="198"/>
      <c r="D139" s="152"/>
      <c r="E139" s="159"/>
      <c r="F139" s="152"/>
      <c r="G139" s="198"/>
      <c r="H139" s="198"/>
      <c r="I139" s="198"/>
      <c r="J139" s="199">
        <f>J115/J138</f>
        <v>0.53987649885723632</v>
      </c>
      <c r="K139" s="199">
        <f>K115/K138</f>
        <v>0.54800130708480665</v>
      </c>
      <c r="L139" s="31"/>
      <c r="M139" s="7"/>
    </row>
    <row r="140" spans="2:13" s="25" customFormat="1" x14ac:dyDescent="0.15">
      <c r="B140" s="163" t="s">
        <v>253</v>
      </c>
      <c r="C140" s="85"/>
      <c r="D140" s="6"/>
      <c r="E140" s="115"/>
      <c r="F140" s="6"/>
      <c r="G140" s="85"/>
      <c r="H140" s="85"/>
      <c r="I140" s="85"/>
      <c r="J140" s="200">
        <f>J119+J121+J123</f>
        <v>18463.093700000001</v>
      </c>
      <c r="K140" s="200">
        <f>K119+K121+K123</f>
        <v>80117.795999999988</v>
      </c>
      <c r="L140" s="141"/>
      <c r="M140" s="56"/>
    </row>
    <row r="142" spans="2:13" ht="13" x14ac:dyDescent="0.15">
      <c r="B142" s="2" t="s">
        <v>222</v>
      </c>
      <c r="C142"/>
      <c r="D142"/>
      <c r="E142"/>
      <c r="F142"/>
      <c r="G142"/>
    </row>
    <row r="143" spans="2:13" x14ac:dyDescent="0.15">
      <c r="B143" s="138"/>
      <c r="C143" s="18" t="s">
        <v>29</v>
      </c>
      <c r="D143" s="18" t="s">
        <v>50</v>
      </c>
      <c r="E143" s="88" t="s">
        <v>192</v>
      </c>
      <c r="F143" s="18" t="s">
        <v>107</v>
      </c>
      <c r="G143" s="18" t="s">
        <v>108</v>
      </c>
      <c r="H143" s="94" t="s">
        <v>12</v>
      </c>
      <c r="I143" s="94" t="s">
        <v>202</v>
      </c>
      <c r="J143" s="94" t="s">
        <v>227</v>
      </c>
      <c r="K143" s="94" t="s">
        <v>228</v>
      </c>
      <c r="L143" s="13" t="s">
        <v>212</v>
      </c>
      <c r="M143" s="13" t="s">
        <v>5</v>
      </c>
    </row>
    <row r="144" spans="2:13" x14ac:dyDescent="0.15">
      <c r="B144" s="183" t="s">
        <v>75</v>
      </c>
      <c r="C144" s="184"/>
      <c r="D144" s="185">
        <v>33000000</v>
      </c>
      <c r="E144" s="184"/>
      <c r="F144" s="186"/>
      <c r="G144" s="184"/>
      <c r="H144" s="185">
        <v>29700000</v>
      </c>
      <c r="I144" s="187">
        <v>27908780</v>
      </c>
      <c r="J144" s="189">
        <v>30001040</v>
      </c>
      <c r="K144" s="189">
        <v>28800845</v>
      </c>
      <c r="L144" s="188"/>
      <c r="M144" s="188">
        <f>(K144-J144)/J144</f>
        <v>-4.0005113156077257E-2</v>
      </c>
    </row>
    <row r="145" spans="2:13" x14ac:dyDescent="0.15">
      <c r="B145" s="139" t="s">
        <v>195</v>
      </c>
      <c r="C145" s="6"/>
      <c r="D145" s="85">
        <v>10500000</v>
      </c>
      <c r="E145" s="6"/>
      <c r="F145" s="115"/>
      <c r="G145" s="6"/>
      <c r="H145" s="85">
        <v>10500000</v>
      </c>
      <c r="I145" s="125">
        <v>10563802.65</v>
      </c>
      <c r="J145" s="148">
        <v>9886768.4399999995</v>
      </c>
      <c r="K145" s="148">
        <v>10401021.119999999</v>
      </c>
      <c r="L145" s="9"/>
      <c r="M145" s="188">
        <f t="shared" ref="M145:M154" si="17">(K145-J145)/J145</f>
        <v>5.201423327762289E-2</v>
      </c>
    </row>
    <row r="146" spans="2:13" x14ac:dyDescent="0.15">
      <c r="B146" s="139" t="s">
        <v>40</v>
      </c>
      <c r="C146" s="6"/>
      <c r="D146" s="85">
        <v>734688.50730000006</v>
      </c>
      <c r="E146" s="6"/>
      <c r="F146" s="115"/>
      <c r="G146" s="6"/>
      <c r="H146" s="85">
        <v>207027.25</v>
      </c>
      <c r="I146" s="125">
        <v>4414193</v>
      </c>
      <c r="J146" s="148">
        <v>2753259.5</v>
      </c>
      <c r="K146" s="148">
        <v>5259342.4400000004</v>
      </c>
      <c r="L146" s="31"/>
      <c r="M146" s="188">
        <f t="shared" si="17"/>
        <v>0.91022402356189103</v>
      </c>
    </row>
    <row r="147" spans="2:13" x14ac:dyDescent="0.15">
      <c r="B147" s="139" t="s">
        <v>77</v>
      </c>
      <c r="C147" s="6"/>
      <c r="D147" s="85">
        <v>3374716.73</v>
      </c>
      <c r="E147" s="6"/>
      <c r="F147" s="115"/>
      <c r="G147" s="6"/>
      <c r="H147" s="85">
        <v>2475159.0099999998</v>
      </c>
      <c r="I147" s="125">
        <v>2521453.5699999998</v>
      </c>
      <c r="J147" s="148">
        <v>2906193.2355</v>
      </c>
      <c r="K147" s="148">
        <v>3162760.4621000001</v>
      </c>
      <c r="L147" s="9"/>
      <c r="M147" s="188">
        <f t="shared" si="17"/>
        <v>8.8282920580075849E-2</v>
      </c>
    </row>
    <row r="148" spans="2:13" x14ac:dyDescent="0.15">
      <c r="B148" s="139" t="s">
        <v>90</v>
      </c>
      <c r="C148" s="6"/>
      <c r="D148" s="85"/>
      <c r="E148" s="6"/>
      <c r="F148" s="115"/>
      <c r="G148" s="6"/>
      <c r="H148" s="85">
        <v>9908</v>
      </c>
      <c r="I148" s="125">
        <v>4712.37</v>
      </c>
      <c r="J148" s="125"/>
      <c r="K148" s="148">
        <v>1120438</v>
      </c>
      <c r="L148" s="9"/>
      <c r="M148" s="188"/>
    </row>
    <row r="149" spans="2:13" x14ac:dyDescent="0.15">
      <c r="B149" s="139" t="s">
        <v>30</v>
      </c>
      <c r="C149" s="6"/>
      <c r="D149" s="85">
        <v>35051</v>
      </c>
      <c r="E149" s="6"/>
      <c r="F149" s="115"/>
      <c r="G149" s="6"/>
      <c r="H149" s="85">
        <v>76415.600000000006</v>
      </c>
      <c r="I149" s="125">
        <v>54644.75</v>
      </c>
      <c r="J149" s="148">
        <v>41869.550000000003</v>
      </c>
      <c r="K149" s="148">
        <v>32925.78</v>
      </c>
      <c r="L149" s="9"/>
      <c r="M149" s="188">
        <f t="shared" si="17"/>
        <v>-0.21361036839421496</v>
      </c>
    </row>
    <row r="150" spans="2:13" x14ac:dyDescent="0.15">
      <c r="B150" s="139" t="s">
        <v>81</v>
      </c>
      <c r="C150" s="6"/>
      <c r="D150" s="85">
        <v>20869.38</v>
      </c>
      <c r="E150" s="6"/>
      <c r="F150" s="115"/>
      <c r="G150" s="6"/>
      <c r="H150" s="85">
        <v>66150.521999999997</v>
      </c>
      <c r="I150" s="125">
        <v>43054.26</v>
      </c>
      <c r="J150" s="148">
        <v>29721.778709999999</v>
      </c>
      <c r="K150" s="148">
        <v>25797.432369999999</v>
      </c>
      <c r="L150" s="9"/>
      <c r="M150" s="188">
        <f t="shared" si="17"/>
        <v>-0.13203605269692825</v>
      </c>
    </row>
    <row r="151" spans="2:13" x14ac:dyDescent="0.15">
      <c r="B151" s="139" t="s">
        <v>38</v>
      </c>
      <c r="C151" s="6"/>
      <c r="D151" s="85">
        <v>62021.7</v>
      </c>
      <c r="E151" s="6"/>
      <c r="F151" s="115"/>
      <c r="G151" s="6"/>
      <c r="H151" s="85">
        <v>34741.71</v>
      </c>
      <c r="I151" s="125">
        <v>34732.57</v>
      </c>
      <c r="J151" s="125"/>
      <c r="K151" s="125"/>
      <c r="L151" s="9"/>
      <c r="M151" s="188"/>
    </row>
    <row r="152" spans="2:13" x14ac:dyDescent="0.15">
      <c r="B152" s="139" t="s">
        <v>76</v>
      </c>
      <c r="C152" s="6"/>
      <c r="D152" s="85">
        <v>93000</v>
      </c>
      <c r="E152" s="6"/>
      <c r="F152" s="115"/>
      <c r="G152" s="6"/>
      <c r="H152" s="85">
        <v>33800</v>
      </c>
      <c r="I152" s="125">
        <v>30200</v>
      </c>
      <c r="J152" s="148">
        <v>24043.004000000001</v>
      </c>
      <c r="K152" s="148">
        <v>22415.599999999999</v>
      </c>
      <c r="L152" s="9"/>
      <c r="M152" s="188">
        <f t="shared" si="17"/>
        <v>-6.7687215790506142E-2</v>
      </c>
    </row>
    <row r="153" spans="2:13" x14ac:dyDescent="0.15">
      <c r="B153" s="139" t="s">
        <v>88</v>
      </c>
      <c r="C153" s="6"/>
      <c r="D153" s="85"/>
      <c r="E153" s="6"/>
      <c r="F153" s="115"/>
      <c r="G153" s="6"/>
      <c r="H153" s="85"/>
      <c r="I153" s="125">
        <v>10940</v>
      </c>
      <c r="J153" s="148">
        <v>8250</v>
      </c>
      <c r="K153" s="148">
        <v>20456</v>
      </c>
      <c r="L153" s="9"/>
      <c r="M153" s="188">
        <f t="shared" si="17"/>
        <v>1.4795151515151514</v>
      </c>
    </row>
    <row r="154" spans="2:13" x14ac:dyDescent="0.15">
      <c r="B154" s="139" t="s">
        <v>28</v>
      </c>
      <c r="C154" s="6"/>
      <c r="D154" s="85">
        <v>896</v>
      </c>
      <c r="E154" s="6"/>
      <c r="F154" s="115"/>
      <c r="G154" s="6"/>
      <c r="H154" s="85">
        <v>914</v>
      </c>
      <c r="I154" s="125">
        <v>914</v>
      </c>
      <c r="J154" s="148">
        <v>1203.1415999999999</v>
      </c>
      <c r="K154" s="148">
        <v>879.04308609999998</v>
      </c>
      <c r="L154" s="9"/>
      <c r="M154" s="188">
        <f t="shared" si="17"/>
        <v>-0.26937686628074364</v>
      </c>
    </row>
    <row r="155" spans="2:13" x14ac:dyDescent="0.15">
      <c r="B155" s="163" t="s">
        <v>211</v>
      </c>
      <c r="C155" s="6"/>
      <c r="D155" s="85">
        <f>SUM(D144:D154)</f>
        <v>47821243.317299999</v>
      </c>
      <c r="E155" s="6"/>
      <c r="F155" s="115"/>
      <c r="G155" s="6"/>
      <c r="H155" s="85">
        <f>SUM(H144:H154)</f>
        <v>43104116.092</v>
      </c>
      <c r="I155" s="85">
        <f>SUM(I144:I154)</f>
        <v>45587427.169999994</v>
      </c>
      <c r="J155" s="85">
        <f>SUM(J144:J154)</f>
        <v>45652348.649809994</v>
      </c>
      <c r="K155" s="85">
        <f>SUM(K144:K154)</f>
        <v>48846880.877556093</v>
      </c>
      <c r="L155" s="9"/>
      <c r="M155" s="31"/>
    </row>
    <row r="156" spans="2:13" s="25" customFormat="1" x14ac:dyDescent="0.15">
      <c r="B156" s="163" t="s">
        <v>240</v>
      </c>
      <c r="C156" s="6"/>
      <c r="D156" s="85"/>
      <c r="E156" s="6"/>
      <c r="F156" s="115"/>
      <c r="G156" s="6"/>
      <c r="H156" s="85"/>
      <c r="I156" s="171">
        <f>I144/I155</f>
        <v>0.61220344583004027</v>
      </c>
      <c r="J156" s="171">
        <f>J144/J155</f>
        <v>0.65716312275918065</v>
      </c>
      <c r="K156" s="171">
        <f>K144/K155</f>
        <v>0.58961482253482556</v>
      </c>
      <c r="L156" s="9"/>
      <c r="M156" s="31"/>
    </row>
    <row r="157" spans="2:13" ht="13" x14ac:dyDescent="0.15">
      <c r="B157"/>
      <c r="D157"/>
      <c r="H157"/>
      <c r="I157"/>
      <c r="J157"/>
      <c r="K157"/>
      <c r="L157"/>
      <c r="M157"/>
    </row>
    <row r="158" spans="2:13" ht="13" x14ac:dyDescent="0.15">
      <c r="B158"/>
      <c r="D158"/>
      <c r="H158"/>
      <c r="I158"/>
      <c r="J158"/>
      <c r="K158"/>
      <c r="L158"/>
      <c r="M158"/>
    </row>
    <row r="159" spans="2:13" ht="13" x14ac:dyDescent="0.15">
      <c r="B159" s="2" t="s">
        <v>221</v>
      </c>
      <c r="D159"/>
      <c r="H159"/>
      <c r="I159"/>
      <c r="J159"/>
      <c r="K159"/>
      <c r="L159"/>
      <c r="M159"/>
    </row>
    <row r="160" spans="2:13" x14ac:dyDescent="0.15">
      <c r="B160" s="13" t="s">
        <v>213</v>
      </c>
      <c r="C160" s="18" t="s">
        <v>29</v>
      </c>
      <c r="D160" s="18" t="s">
        <v>50</v>
      </c>
      <c r="E160" s="88" t="s">
        <v>192</v>
      </c>
      <c r="F160" s="18" t="s">
        <v>107</v>
      </c>
      <c r="G160" s="18" t="s">
        <v>108</v>
      </c>
      <c r="H160" s="94" t="s">
        <v>12</v>
      </c>
      <c r="I160" s="94" t="s">
        <v>202</v>
      </c>
      <c r="J160" s="94" t="s">
        <v>227</v>
      </c>
      <c r="K160" s="94" t="s">
        <v>228</v>
      </c>
      <c r="L160" s="13" t="s">
        <v>212</v>
      </c>
      <c r="M160" s="13" t="s">
        <v>5</v>
      </c>
    </row>
    <row r="161" spans="2:13" x14ac:dyDescent="0.15">
      <c r="B161" s="183" t="s">
        <v>115</v>
      </c>
      <c r="C161" s="184"/>
      <c r="D161" s="185">
        <v>33000000</v>
      </c>
      <c r="E161" s="184"/>
      <c r="F161" s="186"/>
      <c r="G161" s="184"/>
      <c r="H161" s="185">
        <v>29700000</v>
      </c>
      <c r="I161" s="187">
        <v>27900000</v>
      </c>
      <c r="J161" s="187">
        <v>30001040</v>
      </c>
      <c r="K161" s="187">
        <v>28800845</v>
      </c>
      <c r="L161" s="188"/>
      <c r="M161" s="188">
        <f>(K161-J161)/J161</f>
        <v>-4.0005113156077257E-2</v>
      </c>
    </row>
    <row r="162" spans="2:13" x14ac:dyDescent="0.15">
      <c r="B162" s="139" t="s">
        <v>214</v>
      </c>
      <c r="C162" s="6"/>
      <c r="D162" s="85">
        <v>9053000</v>
      </c>
      <c r="E162" s="6"/>
      <c r="F162" s="115"/>
      <c r="G162" s="6"/>
      <c r="H162" s="85">
        <v>8321000</v>
      </c>
      <c r="I162" s="125">
        <v>8033700</v>
      </c>
      <c r="J162" s="148">
        <v>7356300</v>
      </c>
      <c r="K162" s="148">
        <v>7367200</v>
      </c>
      <c r="L162" s="9"/>
      <c r="M162" s="188">
        <f t="shared" ref="M162:M178" si="18">(K162-J162)/J162</f>
        <v>1.4817231488655981E-3</v>
      </c>
    </row>
    <row r="163" spans="2:13" s="25" customFormat="1" x14ac:dyDescent="0.15">
      <c r="B163" s="149" t="s">
        <v>249</v>
      </c>
      <c r="C163" s="6"/>
      <c r="D163" s="85"/>
      <c r="E163" s="6"/>
      <c r="F163" s="115"/>
      <c r="G163" s="6"/>
      <c r="H163" s="85"/>
      <c r="I163" s="125"/>
      <c r="J163" s="125"/>
      <c r="K163" s="148">
        <v>4960628.5</v>
      </c>
      <c r="L163" s="9"/>
      <c r="M163" s="188"/>
    </row>
    <row r="164" spans="2:13" x14ac:dyDescent="0.15">
      <c r="B164" s="139" t="s">
        <v>215</v>
      </c>
      <c r="C164" s="6"/>
      <c r="D164" s="85"/>
      <c r="E164" s="6"/>
      <c r="F164" s="115"/>
      <c r="G164" s="6"/>
      <c r="H164" s="85"/>
      <c r="I164" s="120">
        <v>4282200</v>
      </c>
      <c r="J164" s="148">
        <v>176140</v>
      </c>
      <c r="K164" s="148">
        <v>62704</v>
      </c>
      <c r="L164" s="31"/>
      <c r="M164" s="188">
        <f t="shared" si="18"/>
        <v>-0.64401044623594872</v>
      </c>
    </row>
    <row r="165" spans="2:13" x14ac:dyDescent="0.15">
      <c r="B165" s="139" t="s">
        <v>127</v>
      </c>
      <c r="C165" s="6"/>
      <c r="D165" s="85">
        <v>3374716.73</v>
      </c>
      <c r="E165" s="6"/>
      <c r="F165" s="115"/>
      <c r="G165" s="6"/>
      <c r="H165" s="85">
        <v>2475159.0099999998</v>
      </c>
      <c r="I165" s="120">
        <v>2521453.5699999998</v>
      </c>
      <c r="J165" s="148">
        <v>2906193.2355</v>
      </c>
      <c r="K165" s="148">
        <v>3162760.4621000001</v>
      </c>
      <c r="L165" s="31"/>
      <c r="M165" s="188">
        <f t="shared" si="18"/>
        <v>8.8282920580075849E-2</v>
      </c>
    </row>
    <row r="166" spans="2:13" x14ac:dyDescent="0.15">
      <c r="B166" s="139" t="s">
        <v>216</v>
      </c>
      <c r="C166" s="6"/>
      <c r="D166" s="85">
        <v>810436.82400000002</v>
      </c>
      <c r="E166" s="6"/>
      <c r="F166" s="115"/>
      <c r="G166" s="6"/>
      <c r="H166" s="85">
        <v>1623480.7039999999</v>
      </c>
      <c r="I166" s="120">
        <v>1952102.6470000001</v>
      </c>
      <c r="J166" s="148">
        <v>1952468.44</v>
      </c>
      <c r="K166" s="148">
        <v>2456821.12</v>
      </c>
      <c r="L166" s="31"/>
      <c r="M166" s="188">
        <f t="shared" si="18"/>
        <v>0.25831540713661943</v>
      </c>
    </row>
    <row r="167" spans="2:13" s="25" customFormat="1" x14ac:dyDescent="0.15">
      <c r="B167" s="149" t="s">
        <v>242</v>
      </c>
      <c r="C167" s="6"/>
      <c r="D167" s="85"/>
      <c r="E167" s="6"/>
      <c r="F167" s="115"/>
      <c r="G167" s="6"/>
      <c r="H167" s="85"/>
      <c r="I167" s="120"/>
      <c r="J167" s="148">
        <v>2374517.5</v>
      </c>
      <c r="K167" s="148">
        <v>1120438</v>
      </c>
      <c r="L167" s="31"/>
      <c r="M167" s="188">
        <f t="shared" si="18"/>
        <v>-0.52814076965109757</v>
      </c>
    </row>
    <row r="168" spans="2:13" x14ac:dyDescent="0.15">
      <c r="B168" s="139" t="s">
        <v>217</v>
      </c>
      <c r="C168" s="6"/>
      <c r="D168" s="85">
        <v>620000</v>
      </c>
      <c r="E168" s="6"/>
      <c r="F168" s="115"/>
      <c r="G168" s="6"/>
      <c r="H168" s="85">
        <v>575000</v>
      </c>
      <c r="I168" s="120">
        <v>578000</v>
      </c>
      <c r="J168" s="148">
        <v>578000</v>
      </c>
      <c r="K168" s="148">
        <v>577000</v>
      </c>
      <c r="L168" s="31"/>
      <c r="M168" s="188">
        <f t="shared" si="18"/>
        <v>-1.7301038062283738E-3</v>
      </c>
    </row>
    <row r="169" spans="2:13" x14ac:dyDescent="0.15">
      <c r="B169" s="139" t="s">
        <v>125</v>
      </c>
      <c r="C169" s="6"/>
      <c r="D169" s="85">
        <v>734688.50730000006</v>
      </c>
      <c r="E169" s="6"/>
      <c r="F169" s="115"/>
      <c r="G169" s="6"/>
      <c r="H169" s="85">
        <v>207027.25</v>
      </c>
      <c r="I169" s="125">
        <v>131993</v>
      </c>
      <c r="J169" s="148">
        <v>202602</v>
      </c>
      <c r="K169" s="148">
        <v>236009.94</v>
      </c>
      <c r="L169" s="9"/>
      <c r="M169" s="188">
        <f t="shared" si="18"/>
        <v>0.16489442354961947</v>
      </c>
    </row>
    <row r="170" spans="2:13" x14ac:dyDescent="0.15">
      <c r="B170" s="139" t="s">
        <v>218</v>
      </c>
      <c r="C170" s="6"/>
      <c r="D170" s="85"/>
      <c r="E170" s="6"/>
      <c r="F170" s="115"/>
      <c r="G170" s="6"/>
      <c r="H170" s="85">
        <v>76415.600000000006</v>
      </c>
      <c r="I170" s="125">
        <v>54644.75</v>
      </c>
      <c r="J170" s="148">
        <v>41869.550000000003</v>
      </c>
      <c r="K170" s="148">
        <v>32925.78</v>
      </c>
      <c r="L170" s="9"/>
      <c r="M170" s="188">
        <f t="shared" si="18"/>
        <v>-0.21361036839421496</v>
      </c>
    </row>
    <row r="171" spans="2:13" s="25" customFormat="1" x14ac:dyDescent="0.15">
      <c r="B171" s="149" t="s">
        <v>243</v>
      </c>
      <c r="C171" s="6"/>
      <c r="D171" s="85"/>
      <c r="E171" s="6"/>
      <c r="F171" s="115"/>
      <c r="G171" s="6"/>
      <c r="H171" s="85"/>
      <c r="I171" s="125"/>
      <c r="J171" s="148">
        <v>24043.004000000001</v>
      </c>
      <c r="K171" s="148">
        <v>22415.599999999999</v>
      </c>
      <c r="L171" s="9"/>
      <c r="M171" s="188">
        <f t="shared" si="18"/>
        <v>-6.7687215790506142E-2</v>
      </c>
    </row>
    <row r="172" spans="2:13" x14ac:dyDescent="0.15">
      <c r="B172" s="139" t="s">
        <v>134</v>
      </c>
      <c r="C172" s="6"/>
      <c r="D172" s="85">
        <v>62021.7</v>
      </c>
      <c r="E172" s="6"/>
      <c r="F172" s="115"/>
      <c r="G172" s="6"/>
      <c r="H172" s="85">
        <v>34741.71</v>
      </c>
      <c r="I172" s="125">
        <v>34732.57</v>
      </c>
      <c r="J172" s="125"/>
      <c r="K172" s="125"/>
      <c r="L172" s="9"/>
      <c r="M172" s="188"/>
    </row>
    <row r="173" spans="2:13" x14ac:dyDescent="0.15">
      <c r="B173" s="139" t="s">
        <v>219</v>
      </c>
      <c r="C173" s="6"/>
      <c r="D173" s="85">
        <v>48000</v>
      </c>
      <c r="E173" s="6"/>
      <c r="F173" s="115"/>
      <c r="G173" s="6"/>
      <c r="H173" s="85">
        <v>33800</v>
      </c>
      <c r="I173" s="125">
        <v>30200</v>
      </c>
      <c r="J173" s="125"/>
      <c r="K173" s="125"/>
      <c r="L173" s="9"/>
      <c r="M173" s="188"/>
    </row>
    <row r="174" spans="2:13" x14ac:dyDescent="0.15">
      <c r="B174" s="139" t="s">
        <v>112</v>
      </c>
      <c r="C174" s="6"/>
      <c r="D174" s="85">
        <v>20869.38</v>
      </c>
      <c r="E174" s="6"/>
      <c r="F174" s="115"/>
      <c r="G174" s="6"/>
      <c r="H174" s="85">
        <v>32711.86</v>
      </c>
      <c r="I174" s="125">
        <v>27738.208999999999</v>
      </c>
      <c r="J174" s="148">
        <v>16003.58971</v>
      </c>
      <c r="K174" s="148">
        <v>12964.65337</v>
      </c>
      <c r="L174" s="9"/>
      <c r="M174" s="188">
        <f t="shared" si="18"/>
        <v>-0.18989091791706525</v>
      </c>
    </row>
    <row r="175" spans="2:13" x14ac:dyDescent="0.15">
      <c r="B175" s="139" t="s">
        <v>124</v>
      </c>
      <c r="C175" s="6"/>
      <c r="D175" s="85"/>
      <c r="E175" s="6"/>
      <c r="F175" s="115"/>
      <c r="G175" s="6"/>
      <c r="H175" s="85">
        <v>33438.661999999997</v>
      </c>
      <c r="I175" s="125">
        <v>15316.053</v>
      </c>
      <c r="J175" s="148">
        <v>13718.189</v>
      </c>
      <c r="K175" s="148">
        <v>12832.779</v>
      </c>
      <c r="L175" s="9"/>
      <c r="M175" s="188">
        <f t="shared" si="18"/>
        <v>-6.4542776018029768E-2</v>
      </c>
    </row>
    <row r="176" spans="2:13" x14ac:dyDescent="0.15">
      <c r="B176" s="139" t="s">
        <v>220</v>
      </c>
      <c r="C176" s="6"/>
      <c r="D176" s="85"/>
      <c r="E176" s="6"/>
      <c r="F176" s="115"/>
      <c r="G176" s="6"/>
      <c r="H176" s="85"/>
      <c r="I176" s="125">
        <v>10940</v>
      </c>
      <c r="J176" s="148">
        <v>14070</v>
      </c>
      <c r="K176" s="148">
        <v>20456</v>
      </c>
      <c r="L176" s="9"/>
      <c r="M176" s="188">
        <f t="shared" si="18"/>
        <v>0.45387348969438523</v>
      </c>
    </row>
    <row r="177" spans="2:13" x14ac:dyDescent="0.15">
      <c r="B177" s="139" t="s">
        <v>119</v>
      </c>
      <c r="C177" s="6"/>
      <c r="D177" s="85"/>
      <c r="E177" s="6"/>
      <c r="F177" s="115"/>
      <c r="G177" s="6"/>
      <c r="H177" s="85">
        <v>9908</v>
      </c>
      <c r="I177" s="125">
        <v>4712.37</v>
      </c>
      <c r="J177" s="125"/>
      <c r="K177" s="125"/>
      <c r="L177" s="9"/>
      <c r="M177" s="188"/>
    </row>
    <row r="178" spans="2:13" x14ac:dyDescent="0.15">
      <c r="B178" s="139" t="s">
        <v>140</v>
      </c>
      <c r="C178" s="6"/>
      <c r="D178" s="85">
        <v>896</v>
      </c>
      <c r="E178" s="6"/>
      <c r="F178" s="115"/>
      <c r="G178" s="6"/>
      <c r="H178" s="85">
        <v>914</v>
      </c>
      <c r="I178" s="125">
        <v>914</v>
      </c>
      <c r="J178" s="148">
        <v>1203.1415999999999</v>
      </c>
      <c r="K178" s="148">
        <v>879.04308609999998</v>
      </c>
      <c r="L178" s="9"/>
      <c r="M178" s="188">
        <f t="shared" si="18"/>
        <v>-0.26937686628074364</v>
      </c>
    </row>
    <row r="179" spans="2:13" x14ac:dyDescent="0.15">
      <c r="B179" s="139" t="s">
        <v>193</v>
      </c>
      <c r="C179" s="6"/>
      <c r="D179" s="85">
        <v>45000</v>
      </c>
      <c r="E179" s="6"/>
      <c r="F179" s="115"/>
      <c r="G179" s="6"/>
      <c r="H179" s="85"/>
      <c r="I179" s="125"/>
      <c r="J179" s="125"/>
      <c r="K179" s="125"/>
      <c r="L179" s="9"/>
      <c r="M179" s="31"/>
    </row>
    <row r="180" spans="2:13" x14ac:dyDescent="0.15">
      <c r="B180" s="139" t="s">
        <v>190</v>
      </c>
      <c r="C180" s="6"/>
      <c r="D180" s="85">
        <v>35051</v>
      </c>
      <c r="E180" s="6"/>
      <c r="F180" s="115"/>
      <c r="G180" s="6"/>
      <c r="H180" s="85"/>
      <c r="I180" s="125"/>
      <c r="J180" s="125"/>
      <c r="K180" s="125"/>
      <c r="L180" s="9"/>
      <c r="M180" s="31"/>
    </row>
    <row r="181" spans="2:13" x14ac:dyDescent="0.15">
      <c r="B181" s="139" t="s">
        <v>189</v>
      </c>
      <c r="C181" s="6"/>
      <c r="D181" s="85">
        <v>4665.6642000000002</v>
      </c>
      <c r="E181" s="6"/>
      <c r="F181" s="115"/>
      <c r="G181" s="6"/>
      <c r="H181" s="85"/>
      <c r="I181" s="125"/>
      <c r="J181" s="125"/>
      <c r="K181" s="125"/>
      <c r="L181" s="9"/>
      <c r="M181" s="31"/>
    </row>
    <row r="182" spans="2:13" x14ac:dyDescent="0.15">
      <c r="B182" s="163" t="s">
        <v>211</v>
      </c>
      <c r="C182" s="6"/>
      <c r="D182" s="85">
        <f>SUM(D161:D181)</f>
        <v>47809345.805500001</v>
      </c>
      <c r="E182" s="6"/>
      <c r="F182" s="115"/>
      <c r="G182" s="6"/>
      <c r="H182" s="85">
        <f>SUM(H161:H181)</f>
        <v>43123596.796000004</v>
      </c>
      <c r="I182" s="85">
        <f>SUM(I161:I181)</f>
        <v>45578647.169</v>
      </c>
      <c r="J182" s="85">
        <f t="shared" ref="J182:K182" si="19">SUM(J161:J181)</f>
        <v>45658168.649809994</v>
      </c>
      <c r="K182" s="85">
        <f t="shared" si="19"/>
        <v>48846880.877556093</v>
      </c>
      <c r="L182" s="9"/>
      <c r="M182" s="31">
        <f>(H182-D182)/D182</f>
        <v>-9.8009059328332135E-2</v>
      </c>
    </row>
    <row r="183" spans="2:13" x14ac:dyDescent="0.15">
      <c r="B183" s="163" t="s">
        <v>240</v>
      </c>
      <c r="C183" s="6"/>
      <c r="D183" s="6"/>
      <c r="E183" s="6"/>
      <c r="F183" s="115"/>
      <c r="G183" s="6"/>
      <c r="H183" s="6"/>
      <c r="I183" s="6"/>
      <c r="J183" s="6"/>
      <c r="K183" s="6"/>
      <c r="L183" s="6"/>
      <c r="M183" s="7"/>
    </row>
    <row r="184" spans="2:13" x14ac:dyDescent="0.15">
      <c r="B184" s="38" t="s">
        <v>252</v>
      </c>
      <c r="C184" s="6"/>
      <c r="D184" s="6"/>
      <c r="E184" s="6"/>
      <c r="F184" s="115"/>
      <c r="G184" s="6"/>
      <c r="H184" s="6"/>
      <c r="I184" s="119">
        <f>I163+I164+I167</f>
        <v>4282200</v>
      </c>
      <c r="J184" s="119">
        <f>J163+J164+J167</f>
        <v>2550657.5</v>
      </c>
      <c r="K184" s="119">
        <f>K163+K164+K167</f>
        <v>6143770.5</v>
      </c>
      <c r="L184" s="6"/>
      <c r="M184" s="7"/>
    </row>
    <row r="185" spans="2:13" x14ac:dyDescent="0.15">
      <c r="B185" s="38" t="s">
        <v>254</v>
      </c>
      <c r="C185" s="6"/>
      <c r="D185" s="6"/>
      <c r="E185" s="6"/>
      <c r="F185" s="115"/>
      <c r="G185" s="6"/>
      <c r="H185" s="6"/>
      <c r="I185" s="9">
        <f t="shared" ref="I185:J185" si="20">I184/I182</f>
        <v>9.3951889008950421E-2</v>
      </c>
      <c r="J185" s="9">
        <f t="shared" si="20"/>
        <v>5.5864209525421135E-2</v>
      </c>
      <c r="K185" s="9">
        <f>K184/K182</f>
        <v>0.12577610667507139</v>
      </c>
      <c r="L185" s="6"/>
      <c r="M185" s="7"/>
    </row>
  </sheetData>
  <phoneticPr fontId="3" type="noConversion"/>
  <pageMargins left="0.62908496732026142" right="0.52287581699346408" top="0.54" bottom="0.53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view="pageLayout" topLeftCell="A116" zoomScale="150" workbookViewId="0">
      <selection activeCell="B86" sqref="B86"/>
    </sheetView>
  </sheetViews>
  <sheetFormatPr baseColWidth="10" defaultRowHeight="11" x14ac:dyDescent="0.15"/>
  <cols>
    <col min="1" max="1" width="3.6640625" style="25" customWidth="1"/>
    <col min="2" max="2" width="36.6640625" style="1" customWidth="1"/>
    <col min="3" max="3" width="7" style="1" bestFit="1" customWidth="1"/>
    <col min="4" max="4" width="7.83203125" style="1" customWidth="1"/>
    <col min="5" max="5" width="7.6640625" style="1" bestFit="1" customWidth="1"/>
    <col min="6" max="6" width="7.6640625" style="46" bestFit="1" customWidth="1"/>
    <col min="7" max="7" width="7.6640625" style="1" customWidth="1"/>
    <col min="8" max="8" width="7.6640625" style="25" bestFit="1" customWidth="1"/>
    <col min="9" max="9" width="7.1640625" style="25" customWidth="1"/>
    <col min="10" max="10" width="7.6640625" style="25" bestFit="1" customWidth="1"/>
    <col min="11" max="11" width="8.33203125" style="25" bestFit="1" customWidth="1"/>
    <col min="12" max="13" width="6.6640625" style="1" customWidth="1"/>
    <col min="14" max="16384" width="10.83203125" style="1"/>
  </cols>
  <sheetData>
    <row r="1" spans="2:13" s="25" customFormat="1" x14ac:dyDescent="0.15">
      <c r="B1" s="2" t="s">
        <v>144</v>
      </c>
      <c r="F1" s="46"/>
    </row>
    <row r="2" spans="2:13" s="25" customFormat="1" x14ac:dyDescent="0.15">
      <c r="B2" s="25" t="s">
        <v>236</v>
      </c>
      <c r="F2" s="93"/>
    </row>
    <row r="3" spans="2:13" s="25" customFormat="1" x14ac:dyDescent="0.15">
      <c r="B3" s="25" t="s">
        <v>237</v>
      </c>
      <c r="F3" s="46"/>
    </row>
    <row r="4" spans="2:13" s="25" customFormat="1" x14ac:dyDescent="0.15">
      <c r="B4" s="25" t="s">
        <v>176</v>
      </c>
      <c r="F4" s="46"/>
    </row>
    <row r="5" spans="2:13" s="25" customFormat="1" x14ac:dyDescent="0.15">
      <c r="B5" s="25" t="s">
        <v>197</v>
      </c>
      <c r="F5" s="46"/>
    </row>
    <row r="6" spans="2:13" s="25" customFormat="1" x14ac:dyDescent="0.15">
      <c r="B6" s="25" t="s">
        <v>155</v>
      </c>
      <c r="F6" s="46"/>
    </row>
    <row r="7" spans="2:13" s="25" customFormat="1" x14ac:dyDescent="0.15">
      <c r="F7" s="46"/>
    </row>
    <row r="8" spans="2:13" ht="16" x14ac:dyDescent="0.25">
      <c r="B8" s="51" t="s">
        <v>143</v>
      </c>
    </row>
    <row r="9" spans="2:13" x14ac:dyDescent="0.15">
      <c r="B9" s="2"/>
    </row>
    <row r="10" spans="2:13" ht="16" x14ac:dyDescent="0.25">
      <c r="B10" s="51" t="s">
        <v>173</v>
      </c>
    </row>
    <row r="11" spans="2:13" x14ac:dyDescent="0.15">
      <c r="B11" s="6"/>
      <c r="C11" s="18" t="s">
        <v>72</v>
      </c>
      <c r="D11" s="18" t="s">
        <v>73</v>
      </c>
      <c r="E11" s="18" t="s">
        <v>18</v>
      </c>
      <c r="F11" s="42" t="s">
        <v>19</v>
      </c>
      <c r="G11" s="19" t="s">
        <v>20</v>
      </c>
      <c r="H11" s="18" t="s">
        <v>11</v>
      </c>
      <c r="I11" s="94" t="s">
        <v>202</v>
      </c>
      <c r="J11" s="94" t="s">
        <v>227</v>
      </c>
      <c r="K11" s="113" t="s">
        <v>228</v>
      </c>
      <c r="L11" s="99" t="s">
        <v>1</v>
      </c>
      <c r="M11" s="13" t="s">
        <v>2</v>
      </c>
    </row>
    <row r="12" spans="2:13" x14ac:dyDescent="0.15">
      <c r="B12" s="36" t="s">
        <v>39</v>
      </c>
      <c r="C12" s="45">
        <v>7927687.1425999999</v>
      </c>
      <c r="D12" s="45">
        <v>8953455.8567491006</v>
      </c>
      <c r="E12" s="45">
        <v>12321589.072670801</v>
      </c>
      <c r="F12" s="45">
        <v>11380282.354312001</v>
      </c>
      <c r="G12" s="45">
        <v>10024271.805136001</v>
      </c>
      <c r="H12" s="45">
        <v>11359950.2155932</v>
      </c>
      <c r="I12" s="45">
        <v>13178975.222373201</v>
      </c>
      <c r="J12" s="45">
        <v>11425682.6060402</v>
      </c>
      <c r="K12" s="45"/>
      <c r="L12" s="91"/>
      <c r="M12" s="81"/>
    </row>
    <row r="13" spans="2:13" x14ac:dyDescent="0.15">
      <c r="B13" s="6" t="s">
        <v>44</v>
      </c>
      <c r="C13" s="15">
        <v>732733.52691000095</v>
      </c>
      <c r="D13" s="20">
        <v>732733.52691000095</v>
      </c>
      <c r="E13" s="15">
        <v>732733.52691000095</v>
      </c>
      <c r="F13" s="86">
        <v>732733.52691000095</v>
      </c>
      <c r="G13" s="21">
        <v>732733.52691000095</v>
      </c>
      <c r="H13" s="86">
        <v>732733.52691000095</v>
      </c>
      <c r="I13" s="24"/>
      <c r="J13" s="148">
        <v>266514.72925856197</v>
      </c>
      <c r="K13" s="115"/>
      <c r="L13" s="70"/>
      <c r="M13" s="9"/>
    </row>
    <row r="14" spans="2:13" x14ac:dyDescent="0.15">
      <c r="B14" s="6" t="s">
        <v>99</v>
      </c>
      <c r="C14" s="15">
        <v>338408.42556</v>
      </c>
      <c r="D14" s="20">
        <v>338408.42556</v>
      </c>
      <c r="E14" s="15">
        <v>338408.42556</v>
      </c>
      <c r="F14" s="86">
        <v>338408.42556</v>
      </c>
      <c r="G14" s="21">
        <v>338408.42556</v>
      </c>
      <c r="H14" s="86">
        <v>338408.42556</v>
      </c>
      <c r="I14" s="24"/>
      <c r="J14" s="148">
        <v>37454.358632167401</v>
      </c>
      <c r="K14" s="115"/>
      <c r="L14" s="70"/>
      <c r="M14" s="9"/>
    </row>
    <row r="15" spans="2:13" x14ac:dyDescent="0.15">
      <c r="B15" s="6" t="s">
        <v>98</v>
      </c>
      <c r="C15" s="15">
        <v>159957.2187768</v>
      </c>
      <c r="D15" s="20">
        <v>159957.2187768</v>
      </c>
      <c r="E15" s="15">
        <v>159957.2187768</v>
      </c>
      <c r="F15" s="86">
        <v>159957.2187768</v>
      </c>
      <c r="G15" s="21">
        <v>159957.2187768</v>
      </c>
      <c r="H15" s="86">
        <v>159957.2187768</v>
      </c>
      <c r="I15" s="24"/>
      <c r="J15" s="148">
        <v>118235.907575084</v>
      </c>
      <c r="K15" s="115"/>
      <c r="L15" s="70"/>
      <c r="M15" s="9"/>
    </row>
    <row r="16" spans="2:13" x14ac:dyDescent="0.15">
      <c r="B16" s="6" t="s">
        <v>78</v>
      </c>
      <c r="C16" s="15">
        <v>132121.23499999999</v>
      </c>
      <c r="D16" s="20">
        <v>149984.03899999999</v>
      </c>
      <c r="E16" s="15">
        <v>148846.745</v>
      </c>
      <c r="F16" s="86">
        <v>142065.446</v>
      </c>
      <c r="G16" s="21">
        <v>114966</v>
      </c>
      <c r="H16" s="86">
        <v>147924</v>
      </c>
      <c r="I16" s="156">
        <v>103070</v>
      </c>
      <c r="J16" s="148">
        <v>132280</v>
      </c>
      <c r="K16" s="148"/>
      <c r="L16" s="70"/>
      <c r="M16" s="9"/>
    </row>
    <row r="17" spans="2:13" x14ac:dyDescent="0.15">
      <c r="B17" s="6" t="s">
        <v>79</v>
      </c>
      <c r="C17" s="15">
        <v>104260.37082700001</v>
      </c>
      <c r="D17" s="20">
        <v>104260.37082700001</v>
      </c>
      <c r="E17" s="15">
        <v>104260.37082700001</v>
      </c>
      <c r="F17" s="86">
        <v>104260.37082700001</v>
      </c>
      <c r="G17" s="21">
        <v>104260.37082700001</v>
      </c>
      <c r="H17" s="86">
        <v>104260.37082700001</v>
      </c>
      <c r="I17" s="24"/>
      <c r="J17" s="148">
        <v>25781.290611214299</v>
      </c>
      <c r="K17" s="115"/>
      <c r="L17" s="70"/>
      <c r="M17" s="9"/>
    </row>
    <row r="18" spans="2:13" x14ac:dyDescent="0.15">
      <c r="B18" s="6" t="s">
        <v>113</v>
      </c>
      <c r="C18" s="15">
        <v>97507.771521999995</v>
      </c>
      <c r="D18" s="20">
        <v>97507.771521999995</v>
      </c>
      <c r="E18" s="15">
        <v>97507.771521999995</v>
      </c>
      <c r="F18" s="86">
        <v>97507.771521999995</v>
      </c>
      <c r="G18" s="21">
        <v>97507.771521999995</v>
      </c>
      <c r="H18" s="86">
        <v>97507.771521999995</v>
      </c>
      <c r="I18" s="24"/>
      <c r="J18" s="156">
        <v>1816.3084100000001</v>
      </c>
      <c r="K18" s="115"/>
      <c r="L18" s="70"/>
      <c r="M18" s="9"/>
    </row>
    <row r="19" spans="2:13" x14ac:dyDescent="0.15">
      <c r="B19" s="6" t="s">
        <v>93</v>
      </c>
      <c r="C19" s="15">
        <v>70973.323729299998</v>
      </c>
      <c r="D19" s="20">
        <v>70973.323729299998</v>
      </c>
      <c r="E19" s="15">
        <v>70973.323729299998</v>
      </c>
      <c r="F19" s="86">
        <v>70973.323729299998</v>
      </c>
      <c r="G19" s="21">
        <v>70973.323729299998</v>
      </c>
      <c r="H19" s="86">
        <v>70973.323729299998</v>
      </c>
      <c r="I19" s="24"/>
      <c r="J19" s="156">
        <v>17550.319576419799</v>
      </c>
      <c r="K19" s="115"/>
      <c r="L19" s="70"/>
      <c r="M19" s="9"/>
    </row>
    <row r="20" spans="2:13" x14ac:dyDescent="0.15">
      <c r="B20" s="6" t="s">
        <v>94</v>
      </c>
      <c r="C20" s="15">
        <v>70188.587400000004</v>
      </c>
      <c r="D20" s="20">
        <v>56736.326999999997</v>
      </c>
      <c r="E20" s="15">
        <v>58386.125</v>
      </c>
      <c r="F20" s="86">
        <v>65162.627399999998</v>
      </c>
      <c r="G20" s="21">
        <v>54824.657399999996</v>
      </c>
      <c r="H20" s="86">
        <v>43302.737800000003</v>
      </c>
      <c r="I20" s="156">
        <v>63824.317968750001</v>
      </c>
      <c r="J20" s="156">
        <v>213.93</v>
      </c>
      <c r="K20" s="156"/>
      <c r="L20" s="70"/>
      <c r="M20" s="9"/>
    </row>
    <row r="21" spans="2:13" s="25" customFormat="1" x14ac:dyDescent="0.15">
      <c r="B21" s="149" t="s">
        <v>85</v>
      </c>
      <c r="C21" s="115"/>
      <c r="D21" s="115"/>
      <c r="E21" s="115"/>
      <c r="F21" s="115"/>
      <c r="G21" s="115"/>
      <c r="H21" s="115"/>
      <c r="I21" s="156">
        <v>4830</v>
      </c>
      <c r="J21" s="156"/>
      <c r="K21" s="156"/>
      <c r="L21" s="70"/>
      <c r="M21" s="9"/>
    </row>
    <row r="22" spans="2:13" x14ac:dyDescent="0.15">
      <c r="B22" s="17" t="s">
        <v>90</v>
      </c>
      <c r="C22" s="24">
        <v>48700</v>
      </c>
      <c r="D22" s="24">
        <v>53804.43</v>
      </c>
      <c r="E22" s="24">
        <v>49188.58</v>
      </c>
      <c r="F22" s="24">
        <v>49701.48</v>
      </c>
      <c r="G22" s="24">
        <v>44704.06</v>
      </c>
      <c r="H22" s="24">
        <v>45812.26</v>
      </c>
      <c r="I22" s="156">
        <v>43406.78</v>
      </c>
      <c r="J22" s="24"/>
      <c r="K22" s="24"/>
      <c r="L22" s="70"/>
      <c r="M22" s="9"/>
    </row>
    <row r="23" spans="2:13" x14ac:dyDescent="0.15">
      <c r="B23" s="6" t="s">
        <v>77</v>
      </c>
      <c r="C23" s="15">
        <v>17380.247950000001</v>
      </c>
      <c r="D23" s="20">
        <v>5934.9170999999997</v>
      </c>
      <c r="E23" s="15">
        <v>23389.071</v>
      </c>
      <c r="F23" s="86">
        <v>26613.9469512</v>
      </c>
      <c r="G23" s="21">
        <v>44581.053999999996</v>
      </c>
      <c r="H23" s="86">
        <v>43260.341</v>
      </c>
      <c r="I23" s="156">
        <v>50452.039412500002</v>
      </c>
      <c r="J23" s="156">
        <v>52104.467074499997</v>
      </c>
      <c r="K23" s="148"/>
      <c r="L23" s="70"/>
      <c r="M23" s="9"/>
    </row>
    <row r="24" spans="2:13" x14ac:dyDescent="0.15">
      <c r="B24" s="6" t="s">
        <v>102</v>
      </c>
      <c r="C24" s="15">
        <v>32507.130963799998</v>
      </c>
      <c r="D24" s="20">
        <v>32507.130963799998</v>
      </c>
      <c r="E24" s="15">
        <v>32507.130963799998</v>
      </c>
      <c r="F24" s="86">
        <v>32507.130963799998</v>
      </c>
      <c r="G24" s="21">
        <v>32507.130963799998</v>
      </c>
      <c r="H24" s="86">
        <v>32507.130963799998</v>
      </c>
      <c r="I24" s="24"/>
      <c r="J24" s="24"/>
      <c r="K24" s="115"/>
      <c r="L24" s="70"/>
      <c r="M24" s="9"/>
    </row>
    <row r="25" spans="2:13" x14ac:dyDescent="0.15">
      <c r="B25" s="6" t="s">
        <v>95</v>
      </c>
      <c r="C25" s="15">
        <v>22283.002513100098</v>
      </c>
      <c r="D25" s="20">
        <v>22283.002513100098</v>
      </c>
      <c r="E25" s="15">
        <v>22283.002513100098</v>
      </c>
      <c r="F25" s="86">
        <v>22283.002513100098</v>
      </c>
      <c r="G25" s="21">
        <v>22283.002513100098</v>
      </c>
      <c r="H25" s="86">
        <v>22283.002513100098</v>
      </c>
      <c r="I25" s="24"/>
      <c r="J25" s="156">
        <v>7983.7700732240301</v>
      </c>
      <c r="K25" s="115"/>
      <c r="L25" s="70"/>
      <c r="M25" s="9"/>
    </row>
    <row r="26" spans="2:13" s="25" customFormat="1" x14ac:dyDescent="0.15">
      <c r="B26" s="6" t="s">
        <v>81</v>
      </c>
      <c r="D26" s="86"/>
      <c r="E26" s="86"/>
      <c r="F26" s="86"/>
      <c r="G26" s="86"/>
      <c r="H26" s="96">
        <v>23128</v>
      </c>
      <c r="I26" s="156">
        <v>35568</v>
      </c>
      <c r="J26" s="156">
        <v>32498</v>
      </c>
      <c r="K26" s="148"/>
      <c r="L26" s="70"/>
      <c r="M26" s="9"/>
    </row>
    <row r="27" spans="2:13" x14ac:dyDescent="0.15">
      <c r="B27" s="6" t="s">
        <v>88</v>
      </c>
      <c r="C27" s="15">
        <v>26587.3</v>
      </c>
      <c r="D27" s="20">
        <v>21664.32</v>
      </c>
      <c r="E27" s="15">
        <v>22674.86</v>
      </c>
      <c r="F27" s="86">
        <v>28503.52</v>
      </c>
      <c r="G27" s="21">
        <v>13603.1</v>
      </c>
      <c r="H27" s="86">
        <v>13415.8544</v>
      </c>
      <c r="I27" s="156">
        <v>62.93</v>
      </c>
      <c r="J27" s="156">
        <v>60.04</v>
      </c>
      <c r="K27" s="156"/>
      <c r="L27" s="70"/>
      <c r="M27" s="9"/>
    </row>
    <row r="28" spans="2:13" x14ac:dyDescent="0.15">
      <c r="B28" s="6" t="s">
        <v>52</v>
      </c>
      <c r="C28" s="15">
        <v>12823.612208500001</v>
      </c>
      <c r="D28" s="20">
        <v>12823.612208500001</v>
      </c>
      <c r="E28" s="15">
        <v>12823.612208500001</v>
      </c>
      <c r="F28" s="86">
        <v>12823.612208500001</v>
      </c>
      <c r="G28" s="21">
        <v>12823.612208500001</v>
      </c>
      <c r="H28" s="86">
        <v>12823.612208500001</v>
      </c>
      <c r="I28" s="24"/>
      <c r="J28" s="148">
        <v>4674.4032091250701</v>
      </c>
      <c r="K28" s="115"/>
      <c r="L28" s="70"/>
      <c r="M28" s="9"/>
    </row>
    <row r="29" spans="2:13" x14ac:dyDescent="0.15">
      <c r="B29" s="6" t="s">
        <v>53</v>
      </c>
      <c r="C29" s="15">
        <v>64881.403420000002</v>
      </c>
      <c r="D29" s="20">
        <v>56568.394896999998</v>
      </c>
      <c r="E29" s="15">
        <v>66108.814700000003</v>
      </c>
      <c r="F29" s="86">
        <v>24820.34</v>
      </c>
      <c r="G29" s="21">
        <v>7879.2830000000004</v>
      </c>
      <c r="H29" s="86">
        <v>6740.2</v>
      </c>
      <c r="I29" s="156">
        <v>7619.3</v>
      </c>
      <c r="J29" s="148">
        <v>7388.2413999999999</v>
      </c>
      <c r="K29" s="148"/>
      <c r="L29" s="70"/>
      <c r="M29" s="9"/>
    </row>
    <row r="30" spans="2:13" x14ac:dyDescent="0.15">
      <c r="B30" s="6" t="s">
        <v>54</v>
      </c>
      <c r="C30" s="15">
        <v>7616.3325747900299</v>
      </c>
      <c r="D30" s="20">
        <v>7616.3325747900299</v>
      </c>
      <c r="E30" s="15">
        <v>7616.3325747900299</v>
      </c>
      <c r="F30" s="86">
        <v>7616.3325747900299</v>
      </c>
      <c r="G30" s="21">
        <v>7616.3325747900299</v>
      </c>
      <c r="H30" s="86">
        <v>7616.3325747900299</v>
      </c>
      <c r="I30" s="24"/>
      <c r="J30" s="148">
        <v>4120.9573613943103</v>
      </c>
      <c r="K30" s="115"/>
      <c r="L30" s="70"/>
      <c r="M30" s="9"/>
    </row>
    <row r="31" spans="2:13" x14ac:dyDescent="0.15">
      <c r="B31" s="6" t="s">
        <v>82</v>
      </c>
      <c r="C31" s="15">
        <v>4314.0384335200197</v>
      </c>
      <c r="D31" s="20">
        <v>4314.0384335200197</v>
      </c>
      <c r="E31" s="15">
        <v>4314.0384335200197</v>
      </c>
      <c r="F31" s="86">
        <v>4314.0384335200197</v>
      </c>
      <c r="G31" s="21">
        <v>4314.0384335200197</v>
      </c>
      <c r="H31" s="86">
        <v>4314.0384335200197</v>
      </c>
      <c r="I31" s="24"/>
      <c r="J31" s="148">
        <v>2416.5204613563701</v>
      </c>
      <c r="K31" s="115"/>
      <c r="L31" s="70"/>
      <c r="M31" s="9"/>
    </row>
    <row r="32" spans="2:13" x14ac:dyDescent="0.15">
      <c r="B32" s="6" t="s">
        <v>28</v>
      </c>
      <c r="C32" s="15">
        <v>3121.712</v>
      </c>
      <c r="D32" s="20">
        <v>3462.576</v>
      </c>
      <c r="E32" s="15">
        <v>3516.4960000000001</v>
      </c>
      <c r="F32" s="86">
        <v>3414.5920000000001</v>
      </c>
      <c r="G32" s="21">
        <v>4016.1280000000002</v>
      </c>
      <c r="H32" s="86">
        <v>3574</v>
      </c>
      <c r="I32" s="156">
        <v>3163.941088</v>
      </c>
      <c r="J32" s="115"/>
      <c r="K32" s="115"/>
      <c r="L32" s="70"/>
      <c r="M32" s="9"/>
    </row>
    <row r="33" spans="2:13" x14ac:dyDescent="0.15">
      <c r="B33" s="6" t="s">
        <v>83</v>
      </c>
      <c r="C33" s="15">
        <v>781.91272600000002</v>
      </c>
      <c r="D33" s="20">
        <v>781.91272600000002</v>
      </c>
      <c r="E33" s="15">
        <v>781.91272600000002</v>
      </c>
      <c r="F33" s="86">
        <v>781.91272600000002</v>
      </c>
      <c r="G33" s="21">
        <v>781.91272600000002</v>
      </c>
      <c r="H33" s="86">
        <v>781.91272600000002</v>
      </c>
      <c r="I33" s="24"/>
      <c r="J33" s="148">
        <v>145.34617151052001</v>
      </c>
      <c r="K33" s="115"/>
      <c r="L33" s="70"/>
      <c r="M33" s="9"/>
    </row>
    <row r="34" spans="2:13" x14ac:dyDescent="0.15">
      <c r="B34" s="6" t="s">
        <v>56</v>
      </c>
      <c r="C34" s="15">
        <v>462.85506700700103</v>
      </c>
      <c r="D34" s="20">
        <v>462.85506700700103</v>
      </c>
      <c r="E34" s="15">
        <v>462.85506700700103</v>
      </c>
      <c r="F34" s="86">
        <v>462.85506700700103</v>
      </c>
      <c r="G34" s="21">
        <v>462.85506700700103</v>
      </c>
      <c r="H34" s="86">
        <v>462.85506700700103</v>
      </c>
      <c r="I34" s="24"/>
      <c r="J34" s="148">
        <v>250.50134458323001</v>
      </c>
      <c r="K34" s="115"/>
      <c r="L34" s="70"/>
      <c r="M34" s="9"/>
    </row>
    <row r="35" spans="2:13" x14ac:dyDescent="0.15">
      <c r="B35" s="6" t="s">
        <v>57</v>
      </c>
      <c r="C35" s="15">
        <v>146.56</v>
      </c>
      <c r="D35" s="20">
        <v>141.26</v>
      </c>
      <c r="E35" s="15">
        <v>157.88420015</v>
      </c>
      <c r="F35" s="86">
        <v>121.0287888</v>
      </c>
      <c r="G35" s="21">
        <v>139.1148</v>
      </c>
      <c r="H35" s="86">
        <v>126.024372</v>
      </c>
      <c r="I35" s="156">
        <v>105.754502</v>
      </c>
      <c r="J35" s="115"/>
      <c r="K35" s="115"/>
      <c r="L35" s="70"/>
      <c r="M35" s="9"/>
    </row>
    <row r="36" spans="2:13" x14ac:dyDescent="0.15">
      <c r="B36" s="6" t="s">
        <v>46</v>
      </c>
      <c r="C36" s="15">
        <v>82.457051750300096</v>
      </c>
      <c r="D36" s="20">
        <v>82.457051750300096</v>
      </c>
      <c r="E36" s="15">
        <v>82.457051750300096</v>
      </c>
      <c r="F36" s="86">
        <v>82.457051750300096</v>
      </c>
      <c r="G36" s="21">
        <v>82.457051750300096</v>
      </c>
      <c r="H36" s="86">
        <v>82.457051750300096</v>
      </c>
      <c r="I36" s="24"/>
      <c r="J36" s="115"/>
      <c r="K36" s="115"/>
      <c r="L36" s="70"/>
      <c r="M36" s="9"/>
    </row>
    <row r="37" spans="2:13" x14ac:dyDescent="0.15">
      <c r="B37" s="6" t="s">
        <v>17</v>
      </c>
      <c r="C37" s="6"/>
      <c r="D37" s="6"/>
      <c r="E37" s="15">
        <v>69.710400000000007</v>
      </c>
      <c r="F37" s="86">
        <v>66.722076000000001</v>
      </c>
      <c r="G37" s="21">
        <v>82.041600000000003</v>
      </c>
      <c r="H37" s="86">
        <v>88.28</v>
      </c>
      <c r="I37" s="24"/>
      <c r="J37" s="148">
        <v>44.614911246269301</v>
      </c>
      <c r="K37" s="115"/>
      <c r="L37" s="70"/>
      <c r="M37" s="9"/>
    </row>
    <row r="38" spans="2:13" x14ac:dyDescent="0.15">
      <c r="B38" s="6" t="s">
        <v>47</v>
      </c>
      <c r="C38" s="15">
        <v>107.10720000000001</v>
      </c>
      <c r="D38" s="20">
        <v>93.391999999999996</v>
      </c>
      <c r="E38" s="15">
        <v>98.126599999999996</v>
      </c>
      <c r="F38" s="86">
        <v>92</v>
      </c>
      <c r="G38" s="21">
        <v>80.8</v>
      </c>
      <c r="H38" s="24"/>
      <c r="I38" s="156">
        <v>98.2</v>
      </c>
      <c r="J38" s="148">
        <v>39.36</v>
      </c>
      <c r="K38" s="148"/>
      <c r="L38" s="70"/>
      <c r="M38" s="9"/>
    </row>
    <row r="39" spans="2:13" x14ac:dyDescent="0.15">
      <c r="B39" s="6" t="s">
        <v>66</v>
      </c>
      <c r="C39" s="15">
        <v>126.14400000000001</v>
      </c>
      <c r="D39" s="20">
        <v>9.4860000000000007</v>
      </c>
      <c r="E39" s="6"/>
      <c r="F39" s="86"/>
      <c r="G39" s="6"/>
      <c r="H39" s="17"/>
      <c r="I39" s="17"/>
      <c r="J39" s="148">
        <v>298.93937341074098</v>
      </c>
      <c r="K39" s="148"/>
      <c r="L39" s="70"/>
      <c r="M39" s="6"/>
    </row>
    <row r="40" spans="2:13" s="25" customFormat="1" x14ac:dyDescent="0.15">
      <c r="B40" s="66" t="s">
        <v>145</v>
      </c>
      <c r="C40" s="40"/>
      <c r="D40" s="40"/>
      <c r="E40" s="40"/>
      <c r="F40" s="39"/>
      <c r="G40" s="40"/>
      <c r="H40" s="67"/>
      <c r="I40" s="67"/>
      <c r="J40" s="67"/>
      <c r="K40" s="67"/>
      <c r="L40" s="40"/>
      <c r="M40" s="35"/>
    </row>
    <row r="41" spans="2:13" s="25" customFormat="1" x14ac:dyDescent="0.15">
      <c r="B41" s="157" t="s">
        <v>211</v>
      </c>
      <c r="C41" s="119">
        <f>SUM(C12:C39)</f>
        <v>9875759.4184335712</v>
      </c>
      <c r="D41" s="119">
        <f t="shared" ref="D41:J41" si="0">SUM(D12:D39)</f>
        <v>10886566.977609672</v>
      </c>
      <c r="E41" s="119">
        <f t="shared" si="0"/>
        <v>14278737.464434519</v>
      </c>
      <c r="F41" s="119">
        <f t="shared" si="0"/>
        <v>13305556.036391571</v>
      </c>
      <c r="G41" s="119">
        <f t="shared" si="0"/>
        <v>11893860.022799574</v>
      </c>
      <c r="H41" s="119">
        <f t="shared" si="0"/>
        <v>13272033.892028769</v>
      </c>
      <c r="I41" s="119">
        <f t="shared" si="0"/>
        <v>13491176.485344451</v>
      </c>
      <c r="J41" s="119">
        <f t="shared" si="0"/>
        <v>12137554.611484</v>
      </c>
      <c r="K41" s="119"/>
      <c r="L41" s="119"/>
      <c r="M41" s="9"/>
    </row>
    <row r="42" spans="2:13" s="25" customFormat="1" x14ac:dyDescent="0.15">
      <c r="B42" s="38" t="s">
        <v>191</v>
      </c>
      <c r="C42" s="9">
        <f>C12/C41</f>
        <v>0.80274202789940363</v>
      </c>
      <c r="D42" s="9">
        <f t="shared" ref="D42:J42" si="1">D12/D41</f>
        <v>0.82243152273472553</v>
      </c>
      <c r="E42" s="9">
        <f t="shared" si="1"/>
        <v>0.86293267197897683</v>
      </c>
      <c r="F42" s="9">
        <f t="shared" si="1"/>
        <v>0.8553030270351859</v>
      </c>
      <c r="G42" s="9">
        <f t="shared" si="1"/>
        <v>0.84281064229108782</v>
      </c>
      <c r="H42" s="9">
        <f t="shared" si="1"/>
        <v>0.85593137479976045</v>
      </c>
      <c r="I42" s="9">
        <f t="shared" si="1"/>
        <v>0.97685885561497199</v>
      </c>
      <c r="J42" s="9">
        <f t="shared" si="1"/>
        <v>0.94134963522468851</v>
      </c>
      <c r="K42" s="9"/>
      <c r="L42" s="119"/>
      <c r="M42" s="9"/>
    </row>
    <row r="44" spans="2:13" ht="16" x14ac:dyDescent="0.25">
      <c r="B44" s="51" t="s">
        <v>177</v>
      </c>
    </row>
    <row r="45" spans="2:13" x14ac:dyDescent="0.15">
      <c r="B45" s="6"/>
      <c r="C45" s="18" t="s">
        <v>21</v>
      </c>
      <c r="D45" s="18" t="s">
        <v>22</v>
      </c>
      <c r="E45" s="18" t="s">
        <v>61</v>
      </c>
      <c r="F45" s="42" t="s">
        <v>62</v>
      </c>
      <c r="G45" s="18" t="s">
        <v>55</v>
      </c>
      <c r="H45" s="94" t="s">
        <v>11</v>
      </c>
      <c r="I45" s="94" t="s">
        <v>202</v>
      </c>
      <c r="J45" s="94" t="s">
        <v>227</v>
      </c>
      <c r="K45" s="113" t="s">
        <v>228</v>
      </c>
      <c r="L45" s="99" t="s">
        <v>1</v>
      </c>
      <c r="M45" s="100" t="s">
        <v>2</v>
      </c>
    </row>
    <row r="46" spans="2:13" x14ac:dyDescent="0.15">
      <c r="B46" s="36" t="s">
        <v>74</v>
      </c>
      <c r="C46" s="45">
        <v>3360000</v>
      </c>
      <c r="D46" s="45">
        <v>3250000</v>
      </c>
      <c r="E46" s="45">
        <v>3190000</v>
      </c>
      <c r="F46" s="45">
        <v>3010000</v>
      </c>
      <c r="G46" s="45">
        <v>2188000</v>
      </c>
      <c r="H46" s="45">
        <v>2324600</v>
      </c>
      <c r="I46" s="45">
        <v>3185714</v>
      </c>
      <c r="J46" s="45">
        <v>2108976</v>
      </c>
      <c r="K46" s="45"/>
      <c r="L46" s="81"/>
      <c r="M46" s="81"/>
    </row>
    <row r="47" spans="2:13" x14ac:dyDescent="0.15">
      <c r="B47" s="36" t="s">
        <v>31</v>
      </c>
      <c r="C47" s="45">
        <v>2770000</v>
      </c>
      <c r="D47" s="45">
        <v>3100000</v>
      </c>
      <c r="E47" s="45">
        <v>4214000</v>
      </c>
      <c r="F47" s="45">
        <v>3670224.7588709998</v>
      </c>
      <c r="G47" s="45">
        <v>3412617.23</v>
      </c>
      <c r="H47" s="45">
        <v>3044712.4</v>
      </c>
      <c r="I47" s="45">
        <v>3224167.9</v>
      </c>
      <c r="J47" s="45">
        <v>3607075.32</v>
      </c>
      <c r="K47" s="45"/>
      <c r="L47" s="81"/>
      <c r="M47" s="81"/>
    </row>
    <row r="48" spans="2:13" x14ac:dyDescent="0.15">
      <c r="B48" s="36" t="s">
        <v>32</v>
      </c>
      <c r="C48" s="45">
        <v>1328536</v>
      </c>
      <c r="D48" s="45">
        <v>1389616</v>
      </c>
      <c r="E48" s="45">
        <v>3348393</v>
      </c>
      <c r="F48" s="45">
        <v>3085862</v>
      </c>
      <c r="G48" s="45">
        <v>3007948</v>
      </c>
      <c r="H48" s="45">
        <v>4240965</v>
      </c>
      <c r="I48" s="45">
        <v>5753073.5999999996</v>
      </c>
      <c r="J48" s="45">
        <v>4933408</v>
      </c>
      <c r="K48" s="45"/>
      <c r="L48" s="81"/>
      <c r="M48" s="81"/>
    </row>
    <row r="49" spans="2:14" x14ac:dyDescent="0.15">
      <c r="B49" s="36" t="s">
        <v>33</v>
      </c>
      <c r="C49" s="45">
        <v>368038.6</v>
      </c>
      <c r="D49" s="45">
        <v>1110039.1000000001</v>
      </c>
      <c r="E49" s="45">
        <v>1470009.02</v>
      </c>
      <c r="F49" s="45">
        <v>1520013.6</v>
      </c>
      <c r="G49" s="45">
        <v>1396844.56</v>
      </c>
      <c r="H49" s="45">
        <v>1729921</v>
      </c>
      <c r="I49" s="45">
        <v>1007175.4</v>
      </c>
      <c r="J49" s="45">
        <v>774147.2</v>
      </c>
      <c r="K49" s="45"/>
      <c r="L49" s="45"/>
      <c r="M49" s="45"/>
    </row>
    <row r="50" spans="2:14" s="25" customFormat="1" x14ac:dyDescent="0.15">
      <c r="B50" s="37" t="s">
        <v>16</v>
      </c>
      <c r="C50" s="45">
        <f t="shared" ref="C50:J50" si="2">SUM(C46:C49)</f>
        <v>7826574.5999999996</v>
      </c>
      <c r="D50" s="45">
        <f t="shared" si="2"/>
        <v>8849655.0999999996</v>
      </c>
      <c r="E50" s="45">
        <f t="shared" si="2"/>
        <v>12222402.02</v>
      </c>
      <c r="F50" s="45">
        <f t="shared" si="2"/>
        <v>11286100.358871</v>
      </c>
      <c r="G50" s="45">
        <f t="shared" si="2"/>
        <v>10005409.790000001</v>
      </c>
      <c r="H50" s="45">
        <f t="shared" si="2"/>
        <v>11340198.4</v>
      </c>
      <c r="I50" s="45">
        <f>SUM(I47:I49)</f>
        <v>9984416.9000000004</v>
      </c>
      <c r="J50" s="45">
        <f t="shared" si="2"/>
        <v>11423606.52</v>
      </c>
      <c r="K50" s="45"/>
      <c r="L50" s="45"/>
      <c r="M50" s="45"/>
    </row>
    <row r="51" spans="2:14" x14ac:dyDescent="0.15">
      <c r="B51" s="6" t="s">
        <v>59</v>
      </c>
      <c r="C51" s="15">
        <v>132121.23499999999</v>
      </c>
      <c r="D51" s="15">
        <v>149984.03899999999</v>
      </c>
      <c r="E51" s="15">
        <v>148846.745</v>
      </c>
      <c r="F51" s="86">
        <v>142065.446</v>
      </c>
      <c r="G51" s="22">
        <v>114966</v>
      </c>
      <c r="H51" s="86">
        <v>147924</v>
      </c>
      <c r="I51" s="148">
        <v>103070</v>
      </c>
      <c r="J51" s="148">
        <v>132280</v>
      </c>
      <c r="K51" s="148"/>
      <c r="L51" s="31"/>
      <c r="M51" s="31"/>
    </row>
    <row r="52" spans="2:14" ht="12" customHeight="1" x14ac:dyDescent="0.15">
      <c r="B52" s="6" t="s">
        <v>60</v>
      </c>
      <c r="C52" s="15">
        <v>17380.247950000001</v>
      </c>
      <c r="D52" s="15">
        <v>5934.9170999999997</v>
      </c>
      <c r="E52" s="15">
        <v>23389.071</v>
      </c>
      <c r="F52" s="86">
        <v>26613.9469512</v>
      </c>
      <c r="G52" s="22">
        <v>44581.053999999996</v>
      </c>
      <c r="H52" s="86">
        <v>43260.341</v>
      </c>
      <c r="I52" s="115"/>
      <c r="J52" s="148">
        <v>52104.467074499997</v>
      </c>
      <c r="K52" s="148"/>
      <c r="L52" s="31"/>
      <c r="M52" s="31"/>
    </row>
    <row r="53" spans="2:14" s="25" customFormat="1" x14ac:dyDescent="0.15">
      <c r="B53" s="148" t="s">
        <v>232</v>
      </c>
      <c r="C53" s="119"/>
      <c r="D53" s="119"/>
      <c r="E53" s="119"/>
      <c r="F53" s="115"/>
      <c r="G53" s="119"/>
      <c r="H53" s="82"/>
      <c r="I53" s="148">
        <v>35568</v>
      </c>
      <c r="J53" s="148">
        <v>32498</v>
      </c>
      <c r="K53" s="148"/>
      <c r="L53" s="103"/>
      <c r="M53" s="17"/>
    </row>
    <row r="54" spans="2:14" x14ac:dyDescent="0.15">
      <c r="B54" s="6" t="s">
        <v>48</v>
      </c>
      <c r="C54" s="15">
        <v>11021.06</v>
      </c>
      <c r="D54" s="15">
        <v>33758.300000000003</v>
      </c>
      <c r="E54" s="15">
        <v>22546.12</v>
      </c>
      <c r="F54" s="86">
        <v>24820.34</v>
      </c>
      <c r="G54" s="22">
        <v>7879.2830000000004</v>
      </c>
      <c r="H54" s="86">
        <v>6740.2</v>
      </c>
      <c r="I54" s="148">
        <v>7619.3</v>
      </c>
      <c r="J54" s="148">
        <v>7388.2413999999999</v>
      </c>
      <c r="K54" s="148"/>
      <c r="L54" s="31"/>
      <c r="M54" s="31"/>
    </row>
    <row r="55" spans="2:14" x14ac:dyDescent="0.15">
      <c r="B55" s="6" t="s">
        <v>207</v>
      </c>
      <c r="C55" s="15">
        <v>9963.42</v>
      </c>
      <c r="D55" s="15">
        <v>7040</v>
      </c>
      <c r="E55" s="15">
        <v>2004</v>
      </c>
      <c r="F55" s="86">
        <v>1599</v>
      </c>
      <c r="G55" s="22">
        <v>501</v>
      </c>
      <c r="H55" s="86">
        <v>1195.8599999999999</v>
      </c>
      <c r="I55" s="148">
        <v>1690</v>
      </c>
      <c r="J55" s="148">
        <v>1609</v>
      </c>
      <c r="K55" s="148"/>
      <c r="L55" s="31"/>
      <c r="M55" s="31"/>
    </row>
    <row r="56" spans="2:14" x14ac:dyDescent="0.15">
      <c r="B56" s="6" t="s">
        <v>71</v>
      </c>
      <c r="C56" s="15">
        <v>5806.9225999999999</v>
      </c>
      <c r="D56" s="15">
        <v>2351.7367491</v>
      </c>
      <c r="E56" s="15">
        <v>1473.6226707999999</v>
      </c>
      <c r="F56" s="86">
        <v>1359.5004409999999</v>
      </c>
      <c r="G56" s="22">
        <v>549.60235599999999</v>
      </c>
      <c r="H56" s="86">
        <v>385.24419319999998</v>
      </c>
      <c r="I56" s="148">
        <v>250.532873249543</v>
      </c>
      <c r="J56" s="148">
        <v>467.08604025567399</v>
      </c>
      <c r="K56" s="148"/>
      <c r="L56" s="31"/>
      <c r="M56" s="31"/>
    </row>
    <row r="57" spans="2:14" s="25" customFormat="1" x14ac:dyDescent="0.15">
      <c r="B57" s="156" t="s">
        <v>234</v>
      </c>
      <c r="C57" s="24"/>
      <c r="D57" s="24"/>
      <c r="E57" s="24"/>
      <c r="F57" s="24"/>
      <c r="G57" s="24"/>
      <c r="H57" s="24"/>
      <c r="I57" s="24"/>
      <c r="J57" s="156">
        <v>298.93937341074098</v>
      </c>
      <c r="K57" s="156"/>
      <c r="L57" s="31"/>
      <c r="M57" s="31"/>
    </row>
    <row r="58" spans="2:14" s="25" customFormat="1" x14ac:dyDescent="0.15">
      <c r="B58" s="156" t="s">
        <v>136</v>
      </c>
      <c r="C58" s="24"/>
      <c r="D58" s="24"/>
      <c r="E58" s="24"/>
      <c r="F58" s="24"/>
      <c r="G58" s="24"/>
      <c r="H58" s="24"/>
      <c r="I58" s="156">
        <v>248.78</v>
      </c>
      <c r="J58" s="156">
        <v>214</v>
      </c>
      <c r="K58" s="156"/>
      <c r="L58" s="31"/>
      <c r="M58" s="31"/>
    </row>
    <row r="59" spans="2:14" x14ac:dyDescent="0.15">
      <c r="B59" s="17" t="s">
        <v>205</v>
      </c>
      <c r="C59" s="24">
        <v>26515.3</v>
      </c>
      <c r="D59" s="24">
        <v>21576.6</v>
      </c>
      <c r="E59" s="24">
        <v>22591.16</v>
      </c>
      <c r="F59" s="24">
        <v>28431.74</v>
      </c>
      <c r="G59" s="24">
        <v>13525.1</v>
      </c>
      <c r="H59" s="24">
        <v>13345</v>
      </c>
      <c r="I59" s="24"/>
      <c r="J59" s="24">
        <v>60</v>
      </c>
      <c r="K59" s="24"/>
      <c r="L59" s="31"/>
      <c r="M59" s="31"/>
    </row>
    <row r="60" spans="2:14" s="25" customFormat="1" x14ac:dyDescent="0.15">
      <c r="B60" s="156" t="s">
        <v>142</v>
      </c>
      <c r="C60" s="24"/>
      <c r="D60" s="24"/>
      <c r="E60" s="24"/>
      <c r="F60" s="24"/>
      <c r="G60" s="24"/>
      <c r="H60" s="24"/>
      <c r="I60" s="156">
        <v>98.2</v>
      </c>
      <c r="J60" s="156">
        <v>39</v>
      </c>
      <c r="K60" s="156"/>
      <c r="L60" s="31"/>
      <c r="M60" s="31"/>
    </row>
    <row r="61" spans="2:14" x14ac:dyDescent="0.15">
      <c r="B61" s="17" t="s">
        <v>86</v>
      </c>
      <c r="C61" s="24">
        <v>18090.702399999998</v>
      </c>
      <c r="D61" s="24">
        <v>18738.121999999999</v>
      </c>
      <c r="E61" s="24">
        <v>20256.25</v>
      </c>
      <c r="F61" s="24">
        <v>20990.742399999999</v>
      </c>
      <c r="G61" s="24">
        <v>20706.182400000002</v>
      </c>
      <c r="H61" s="24">
        <v>12496.0416</v>
      </c>
      <c r="I61" s="156">
        <v>50452.039412500002</v>
      </c>
      <c r="J61" s="24"/>
      <c r="K61" s="24"/>
      <c r="L61" s="31"/>
      <c r="M61" s="31"/>
    </row>
    <row r="62" spans="2:14" x14ac:dyDescent="0.15">
      <c r="B62" s="17" t="s">
        <v>80</v>
      </c>
      <c r="C62" s="24">
        <v>85342.2</v>
      </c>
      <c r="D62" s="24">
        <v>94409.02</v>
      </c>
      <c r="E62" s="24">
        <v>95709.43</v>
      </c>
      <c r="F62" s="24">
        <v>91223.494999999995</v>
      </c>
      <c r="G62" s="24">
        <v>17811.412779999999</v>
      </c>
      <c r="H62" s="24">
        <v>18170.7114</v>
      </c>
      <c r="I62" s="156">
        <v>6903.7894999999999</v>
      </c>
      <c r="J62" s="24"/>
      <c r="K62" s="24"/>
      <c r="L62" s="31"/>
      <c r="M62" s="31"/>
      <c r="N62" s="127" t="s">
        <v>204</v>
      </c>
    </row>
    <row r="63" spans="2:14" x14ac:dyDescent="0.15">
      <c r="B63" s="6" t="s">
        <v>147</v>
      </c>
      <c r="C63" s="15">
        <v>51796.254999999997</v>
      </c>
      <c r="D63" s="15">
        <v>37680.254999999997</v>
      </c>
      <c r="E63" s="15">
        <v>37831.254999999997</v>
      </c>
      <c r="F63" s="86">
        <v>43846.254999999997</v>
      </c>
      <c r="G63" s="22">
        <v>33823.254999999997</v>
      </c>
      <c r="H63" s="86">
        <v>30530.5</v>
      </c>
      <c r="I63" s="160" t="s">
        <v>233</v>
      </c>
      <c r="J63" s="115"/>
      <c r="K63" s="115"/>
      <c r="L63" s="31"/>
      <c r="M63" s="31"/>
    </row>
    <row r="64" spans="2:14" x14ac:dyDescent="0.15">
      <c r="B64" s="6" t="s">
        <v>27</v>
      </c>
      <c r="C64" s="15">
        <v>48700</v>
      </c>
      <c r="D64" s="15">
        <v>53804.43</v>
      </c>
      <c r="E64" s="15">
        <v>49188.58</v>
      </c>
      <c r="F64" s="86">
        <v>49701.48</v>
      </c>
      <c r="G64" s="22">
        <v>44704.06</v>
      </c>
      <c r="H64" s="86">
        <v>45812.26</v>
      </c>
      <c r="I64" s="115"/>
      <c r="J64" s="115"/>
      <c r="K64" s="115"/>
      <c r="L64" s="31"/>
      <c r="M64" s="31"/>
    </row>
    <row r="65" spans="1:13" x14ac:dyDescent="0.15">
      <c r="B65" s="6" t="s">
        <v>206</v>
      </c>
      <c r="C65" s="15">
        <v>27934.853419999999</v>
      </c>
      <c r="D65" s="15">
        <v>13538.054897</v>
      </c>
      <c r="E65" s="15">
        <v>11684.234700000001</v>
      </c>
      <c r="F65" s="86"/>
      <c r="G65" s="6"/>
      <c r="H65" s="17"/>
      <c r="I65" s="17"/>
      <c r="J65" s="17"/>
      <c r="K65" s="17"/>
      <c r="L65" s="17"/>
      <c r="M65" s="31"/>
    </row>
    <row r="66" spans="1:13" x14ac:dyDescent="0.15">
      <c r="B66" s="6" t="s">
        <v>26</v>
      </c>
      <c r="C66" s="15">
        <v>25925.49</v>
      </c>
      <c r="D66" s="15">
        <v>9272.0400000000009</v>
      </c>
      <c r="E66" s="15">
        <v>31878.46</v>
      </c>
      <c r="F66" s="86"/>
      <c r="G66" s="6"/>
      <c r="H66" s="17"/>
      <c r="I66" s="17"/>
      <c r="J66" s="17"/>
      <c r="K66" s="17"/>
      <c r="L66" s="17"/>
      <c r="M66" s="31"/>
    </row>
    <row r="67" spans="1:13" x14ac:dyDescent="0.15">
      <c r="B67" s="6" t="s">
        <v>25</v>
      </c>
      <c r="C67" s="15">
        <v>2990</v>
      </c>
      <c r="D67" s="15">
        <v>3420</v>
      </c>
      <c r="E67" s="15">
        <v>3430</v>
      </c>
      <c r="F67" s="86">
        <v>3400</v>
      </c>
      <c r="G67" s="22">
        <v>3880</v>
      </c>
      <c r="H67" s="86">
        <v>3550</v>
      </c>
      <c r="I67" s="115"/>
      <c r="J67" s="115"/>
      <c r="K67" s="115"/>
      <c r="L67" s="31"/>
      <c r="M67" s="31"/>
    </row>
    <row r="68" spans="1:13" x14ac:dyDescent="0.15">
      <c r="A68" s="25" t="s">
        <v>235</v>
      </c>
      <c r="B68" s="6" t="s">
        <v>100</v>
      </c>
      <c r="C68" s="16">
        <v>885</v>
      </c>
      <c r="D68" s="16">
        <v>792</v>
      </c>
      <c r="E68" s="16">
        <v>795</v>
      </c>
      <c r="F68" s="86">
        <v>692</v>
      </c>
      <c r="G68" s="16">
        <v>811</v>
      </c>
      <c r="H68" s="30"/>
      <c r="I68" s="103"/>
      <c r="J68" s="103"/>
      <c r="K68" s="103"/>
      <c r="L68" s="30"/>
      <c r="M68" s="17"/>
    </row>
    <row r="70" spans="1:13" x14ac:dyDescent="0.15">
      <c r="B70" s="13" t="s">
        <v>92</v>
      </c>
      <c r="C70" s="23">
        <f t="shared" ref="C70:J70" si="3">SUM(C46:C68)-C50</f>
        <v>8291047.2863700017</v>
      </c>
      <c r="D70" s="23">
        <f t="shared" si="3"/>
        <v>9301954.6147461031</v>
      </c>
      <c r="E70" s="23">
        <f t="shared" si="3"/>
        <v>12694025.948370799</v>
      </c>
      <c r="F70" s="23">
        <f t="shared" si="3"/>
        <v>11720844.304663198</v>
      </c>
      <c r="G70" s="23">
        <f t="shared" si="3"/>
        <v>10309147.739536004</v>
      </c>
      <c r="H70" s="34">
        <f t="shared" si="3"/>
        <v>11663608.558193197</v>
      </c>
      <c r="I70" s="34">
        <f t="shared" si="3"/>
        <v>13376031.541785752</v>
      </c>
      <c r="J70" s="34">
        <f t="shared" si="3"/>
        <v>11650565.253888164</v>
      </c>
      <c r="K70" s="34"/>
      <c r="L70" s="84"/>
      <c r="M70" s="9"/>
    </row>
    <row r="71" spans="1:13" x14ac:dyDescent="0.15">
      <c r="H71" s="87"/>
      <c r="I71" s="118"/>
      <c r="J71" s="118"/>
      <c r="K71" s="118"/>
    </row>
    <row r="72" spans="1:13" x14ac:dyDescent="0.15">
      <c r="B72" s="2" t="s">
        <v>69</v>
      </c>
    </row>
    <row r="73" spans="1:13" x14ac:dyDescent="0.15">
      <c r="B73" s="1" t="s">
        <v>68</v>
      </c>
    </row>
    <row r="74" spans="1:13" x14ac:dyDescent="0.15">
      <c r="B74" s="1" t="s">
        <v>109</v>
      </c>
    </row>
    <row r="75" spans="1:13" x14ac:dyDescent="0.15">
      <c r="B75" s="1" t="s">
        <v>45</v>
      </c>
    </row>
    <row r="78" spans="1:13" s="26" customFormat="1" ht="16" x14ac:dyDescent="0.25">
      <c r="B78" s="72" t="s">
        <v>238</v>
      </c>
      <c r="F78" s="39"/>
    </row>
    <row r="79" spans="1:13" x14ac:dyDescent="0.15">
      <c r="A79" s="25" t="s">
        <v>178</v>
      </c>
      <c r="B79" s="25"/>
      <c r="C79" s="18" t="s">
        <v>34</v>
      </c>
      <c r="D79" s="18" t="s">
        <v>35</v>
      </c>
      <c r="E79" s="18" t="s">
        <v>36</v>
      </c>
      <c r="F79" s="42" t="s">
        <v>37</v>
      </c>
      <c r="G79" s="42" t="s">
        <v>9</v>
      </c>
      <c r="H79" s="18" t="s">
        <v>11</v>
      </c>
      <c r="I79" s="18" t="s">
        <v>202</v>
      </c>
      <c r="J79" s="94" t="s">
        <v>227</v>
      </c>
      <c r="K79" s="113" t="s">
        <v>228</v>
      </c>
      <c r="L79" s="98" t="s">
        <v>4</v>
      </c>
      <c r="M79" s="13" t="s">
        <v>5</v>
      </c>
    </row>
    <row r="80" spans="1:13" x14ac:dyDescent="0.15">
      <c r="B80" s="36" t="s">
        <v>75</v>
      </c>
      <c r="C80" s="45">
        <v>3261113.5880800001</v>
      </c>
      <c r="D80" s="45">
        <v>3505819.2130326</v>
      </c>
      <c r="E80" s="45">
        <v>5922726.5785808004</v>
      </c>
      <c r="F80" s="45">
        <v>5342251.6488190005</v>
      </c>
      <c r="G80" s="45">
        <v>4497354.2864389997</v>
      </c>
      <c r="H80" s="45">
        <v>4384133.2733663404</v>
      </c>
      <c r="I80" s="45">
        <v>4203915.0430792402</v>
      </c>
      <c r="J80" s="45">
        <v>2781187.23483025</v>
      </c>
      <c r="K80" s="45"/>
      <c r="L80" s="31"/>
      <c r="M80" s="9"/>
    </row>
    <row r="81" spans="2:13" x14ac:dyDescent="0.15">
      <c r="B81" s="6" t="s">
        <v>111</v>
      </c>
      <c r="C81" s="63">
        <v>44272.451000000001</v>
      </c>
      <c r="D81" s="63">
        <v>46167.627</v>
      </c>
      <c r="E81" s="63">
        <v>44043.12</v>
      </c>
      <c r="F81" s="86">
        <v>39897.815000000002</v>
      </c>
      <c r="G81" s="63">
        <v>52946</v>
      </c>
      <c r="H81" s="86">
        <v>60505</v>
      </c>
      <c r="I81" s="148">
        <v>53050</v>
      </c>
      <c r="J81" s="146">
        <v>63550</v>
      </c>
      <c r="K81" s="115"/>
      <c r="L81" s="31"/>
      <c r="M81" s="9"/>
    </row>
    <row r="82" spans="2:13" x14ac:dyDescent="0.15">
      <c r="B82" s="6" t="s">
        <v>90</v>
      </c>
      <c r="C82" s="63">
        <v>46300</v>
      </c>
      <c r="D82" s="63">
        <v>51131.37</v>
      </c>
      <c r="E82" s="63">
        <v>46744.52</v>
      </c>
      <c r="F82" s="86">
        <v>47232.72</v>
      </c>
      <c r="G82" s="63">
        <v>42484.21</v>
      </c>
      <c r="H82" s="86">
        <v>43534.78</v>
      </c>
      <c r="I82" s="115"/>
      <c r="J82" s="115"/>
      <c r="K82" s="115"/>
      <c r="L82" s="31"/>
      <c r="M82" s="9"/>
    </row>
    <row r="83" spans="2:13" x14ac:dyDescent="0.15">
      <c r="B83" s="6" t="s">
        <v>53</v>
      </c>
      <c r="C83" s="63">
        <v>51359.558019999997</v>
      </c>
      <c r="D83" s="63">
        <v>36517.439742000002</v>
      </c>
      <c r="E83" s="63">
        <v>48447.057800000002</v>
      </c>
      <c r="F83" s="86">
        <v>12707.32</v>
      </c>
      <c r="G83" s="63">
        <v>7850.0619999999999</v>
      </c>
      <c r="H83" s="86">
        <v>6711.1</v>
      </c>
      <c r="I83" s="148">
        <v>7148.9</v>
      </c>
      <c r="J83" s="148">
        <v>6917.9395999999997</v>
      </c>
      <c r="K83" s="115"/>
      <c r="L83" s="31"/>
      <c r="M83" s="9"/>
    </row>
    <row r="84" spans="2:13" x14ac:dyDescent="0.15">
      <c r="B84" s="6" t="s">
        <v>94</v>
      </c>
      <c r="C84" s="63">
        <v>6283.9501</v>
      </c>
      <c r="D84" s="63">
        <v>5635.5056999999997</v>
      </c>
      <c r="E84" s="63">
        <v>7166.0558000000001</v>
      </c>
      <c r="F84" s="86">
        <v>5885.1976000000004</v>
      </c>
      <c r="G84" s="63">
        <v>4139.6513999999997</v>
      </c>
      <c r="H84" s="86">
        <v>3299.0115999999998</v>
      </c>
      <c r="I84" s="148">
        <v>248.78</v>
      </c>
      <c r="J84" s="148">
        <v>213.93</v>
      </c>
      <c r="K84" s="115"/>
      <c r="L84" s="31"/>
      <c r="M84" s="9"/>
    </row>
    <row r="85" spans="2:13" x14ac:dyDescent="0.15">
      <c r="B85" s="6" t="s">
        <v>28</v>
      </c>
      <c r="C85" s="63">
        <v>3121.712</v>
      </c>
      <c r="D85" s="63">
        <v>3462.576</v>
      </c>
      <c r="E85" s="63">
        <v>3516.4960000000001</v>
      </c>
      <c r="F85" s="86">
        <v>3304.5920000000001</v>
      </c>
      <c r="G85" s="63">
        <v>3876.1280000000002</v>
      </c>
      <c r="H85" s="86">
        <v>3454</v>
      </c>
      <c r="I85" s="115"/>
      <c r="J85" s="115"/>
      <c r="K85" s="115"/>
      <c r="L85" s="31"/>
      <c r="M85" s="9"/>
    </row>
    <row r="86" spans="2:13" s="25" customFormat="1" x14ac:dyDescent="0.15">
      <c r="B86" s="6" t="s">
        <v>81</v>
      </c>
      <c r="D86" s="86"/>
      <c r="E86" s="86"/>
      <c r="F86" s="86"/>
      <c r="G86" s="86"/>
      <c r="H86" s="97">
        <v>1302</v>
      </c>
      <c r="I86" s="148">
        <v>1692</v>
      </c>
      <c r="J86" s="148">
        <v>2184</v>
      </c>
      <c r="K86" s="119"/>
      <c r="L86" s="31"/>
      <c r="M86" s="9"/>
    </row>
    <row r="87" spans="2:13" x14ac:dyDescent="0.15">
      <c r="B87" s="6" t="s">
        <v>88</v>
      </c>
      <c r="C87" s="63">
        <v>7794.04</v>
      </c>
      <c r="D87" s="63">
        <v>1460.69</v>
      </c>
      <c r="E87" s="63">
        <v>1599.25</v>
      </c>
      <c r="F87" s="86">
        <v>2205.42</v>
      </c>
      <c r="G87" s="63">
        <v>908.2</v>
      </c>
      <c r="H87" s="86">
        <v>912.75485000000003</v>
      </c>
      <c r="I87" s="148">
        <v>61.43</v>
      </c>
      <c r="J87" s="148">
        <v>58.84</v>
      </c>
      <c r="K87" s="115"/>
      <c r="L87" s="31"/>
      <c r="M87" s="9"/>
    </row>
    <row r="88" spans="2:13" x14ac:dyDescent="0.15">
      <c r="B88" s="6" t="s">
        <v>57</v>
      </c>
      <c r="C88" s="63">
        <v>146.56</v>
      </c>
      <c r="D88" s="63">
        <v>141</v>
      </c>
      <c r="E88" s="63">
        <v>157.88420015</v>
      </c>
      <c r="F88" s="86">
        <v>121.0287888</v>
      </c>
      <c r="G88" s="63">
        <v>139.1148</v>
      </c>
      <c r="H88" s="86">
        <v>126.024372</v>
      </c>
      <c r="I88" s="115"/>
      <c r="J88" s="115"/>
      <c r="K88" s="115"/>
      <c r="L88" s="31"/>
      <c r="M88" s="9"/>
    </row>
    <row r="89" spans="2:13" x14ac:dyDescent="0.15">
      <c r="B89" s="6" t="s">
        <v>17</v>
      </c>
      <c r="C89" s="6"/>
      <c r="D89" s="6"/>
      <c r="E89" s="63">
        <v>69.710400000000007</v>
      </c>
      <c r="F89" s="86">
        <v>66.722076000000001</v>
      </c>
      <c r="G89" s="63">
        <v>81.740099999999998</v>
      </c>
      <c r="H89" s="24"/>
      <c r="I89" s="24"/>
      <c r="J89" s="24"/>
      <c r="K89" s="24"/>
      <c r="L89" s="31"/>
      <c r="M89" s="9"/>
    </row>
    <row r="90" spans="2:13" x14ac:dyDescent="0.15">
      <c r="B90" s="6" t="s">
        <v>47</v>
      </c>
      <c r="C90" s="63">
        <v>107.10720000000001</v>
      </c>
      <c r="D90" s="63">
        <v>93.391999999999996</v>
      </c>
      <c r="E90" s="63">
        <v>98.11</v>
      </c>
      <c r="F90" s="86">
        <v>92</v>
      </c>
      <c r="G90" s="63">
        <v>80.8</v>
      </c>
      <c r="H90" s="24">
        <v>88.08</v>
      </c>
      <c r="I90" s="148">
        <v>98</v>
      </c>
      <c r="J90" s="24"/>
      <c r="K90" s="24"/>
      <c r="L90" s="31"/>
      <c r="M90" s="9"/>
    </row>
    <row r="91" spans="2:13" x14ac:dyDescent="0.15">
      <c r="B91" s="6" t="s">
        <v>77</v>
      </c>
      <c r="C91" s="63">
        <v>449</v>
      </c>
      <c r="D91" s="63">
        <v>643.37621999999999</v>
      </c>
      <c r="E91" s="63">
        <v>71.009100000000004</v>
      </c>
      <c r="F91" s="86"/>
      <c r="G91" s="63">
        <v>78.503</v>
      </c>
      <c r="H91" s="24">
        <v>86.885999999999996</v>
      </c>
      <c r="I91" s="24"/>
      <c r="J91" s="148">
        <v>126.5064687</v>
      </c>
      <c r="K91" s="24"/>
      <c r="L91" s="31"/>
      <c r="M91" s="9"/>
    </row>
    <row r="92" spans="2:13" x14ac:dyDescent="0.15">
      <c r="B92" s="6" t="s">
        <v>66</v>
      </c>
      <c r="C92" s="6"/>
      <c r="D92" s="63">
        <v>8.9589999999999996</v>
      </c>
      <c r="E92" s="6"/>
      <c r="F92" s="86">
        <v>66.198504</v>
      </c>
      <c r="G92" s="6"/>
      <c r="H92" s="17"/>
      <c r="I92" s="148">
        <v>100.7650371</v>
      </c>
      <c r="J92" s="148">
        <v>283.99240474020399</v>
      </c>
      <c r="K92" s="17"/>
      <c r="L92" s="31"/>
      <c r="M92" s="9"/>
    </row>
    <row r="93" spans="2:13" x14ac:dyDescent="0.15">
      <c r="B93" s="38" t="s">
        <v>160</v>
      </c>
      <c r="C93" s="85">
        <f>SUM(C80:C92)</f>
        <v>3420947.9663999998</v>
      </c>
      <c r="D93" s="85">
        <f>SUM(D80:D92)</f>
        <v>3651081.1486945995</v>
      </c>
      <c r="E93" s="85">
        <f>SUM(E80:E92)</f>
        <v>6074639.7918809513</v>
      </c>
      <c r="F93" s="85">
        <f>SUM(F80:F92)</f>
        <v>5453830.6627878007</v>
      </c>
      <c r="G93" s="85">
        <f>SUM(G80:G92)</f>
        <v>4609938.6957389982</v>
      </c>
      <c r="H93" s="86">
        <v>4504153</v>
      </c>
      <c r="I93" s="115">
        <f>SUM(I80:I92)</f>
        <v>4266314.9181163404</v>
      </c>
      <c r="J93" s="115">
        <f>SUM(J80:J92)</f>
        <v>2854522.4433036903</v>
      </c>
      <c r="K93" s="159"/>
      <c r="L93" s="31"/>
      <c r="M93" s="9"/>
    </row>
    <row r="94" spans="2:13" x14ac:dyDescent="0.15">
      <c r="B94" s="38" t="s">
        <v>191</v>
      </c>
      <c r="C94" s="9">
        <f>C80/C93</f>
        <v>0.95327775228098555</v>
      </c>
      <c r="D94" s="9">
        <f t="shared" ref="D94:F94" si="4">D80/D93</f>
        <v>0.96021399422635778</v>
      </c>
      <c r="E94" s="9">
        <f t="shared" si="4"/>
        <v>0.97499222694600096</v>
      </c>
      <c r="F94" s="9">
        <f t="shared" si="4"/>
        <v>0.97954116640802247</v>
      </c>
      <c r="G94" s="158">
        <f>G80/G93</f>
        <v>0.97557789447307375</v>
      </c>
      <c r="H94" s="158">
        <f>H80/H93</f>
        <v>0.9733535413575739</v>
      </c>
      <c r="I94" s="158">
        <f>I80/I93</f>
        <v>0.98537382349058966</v>
      </c>
      <c r="J94" s="158">
        <f>J80/J93</f>
        <v>0.97430911477137816</v>
      </c>
      <c r="K94" s="6"/>
      <c r="L94" s="6"/>
      <c r="M94" s="6"/>
    </row>
    <row r="95" spans="2:13" s="25" customFormat="1" x14ac:dyDescent="0.15">
      <c r="B95" s="155"/>
      <c r="C95" s="35"/>
      <c r="D95" s="35"/>
      <c r="E95" s="35"/>
      <c r="F95" s="35"/>
      <c r="G95" s="162"/>
      <c r="H95" s="162"/>
      <c r="I95" s="162"/>
      <c r="J95" s="162"/>
      <c r="K95" s="26"/>
      <c r="L95" s="26"/>
      <c r="M95" s="26"/>
    </row>
    <row r="96" spans="2:13" ht="13" x14ac:dyDescent="0.15">
      <c r="B96"/>
      <c r="C96" s="83"/>
      <c r="H96" s="1"/>
      <c r="I96" s="126"/>
      <c r="J96" s="126"/>
      <c r="K96" s="126"/>
    </row>
    <row r="97" spans="1:14" ht="16" x14ac:dyDescent="0.25">
      <c r="B97" s="51" t="s">
        <v>152</v>
      </c>
      <c r="C97" s="25"/>
      <c r="D97" s="25"/>
      <c r="E97" s="25"/>
      <c r="G97" s="25"/>
      <c r="L97" s="25"/>
    </row>
    <row r="98" spans="1:14" x14ac:dyDescent="0.15">
      <c r="B98" s="6"/>
      <c r="C98" s="18" t="s">
        <v>34</v>
      </c>
      <c r="D98" s="18" t="s">
        <v>35</v>
      </c>
      <c r="E98" s="18" t="s">
        <v>36</v>
      </c>
      <c r="F98" s="42" t="s">
        <v>37</v>
      </c>
      <c r="G98" s="18" t="s">
        <v>9</v>
      </c>
      <c r="H98" s="94" t="s">
        <v>11</v>
      </c>
      <c r="I98" s="94" t="s">
        <v>202</v>
      </c>
      <c r="J98" s="94" t="s">
        <v>227</v>
      </c>
      <c r="K98" s="113"/>
      <c r="L98" s="98" t="s">
        <v>4</v>
      </c>
      <c r="M98" s="13" t="s">
        <v>5</v>
      </c>
    </row>
    <row r="99" spans="1:14" x14ac:dyDescent="0.15">
      <c r="A99" s="25">
        <v>1</v>
      </c>
      <c r="B99" s="36" t="s">
        <v>151</v>
      </c>
      <c r="C99" s="45">
        <v>853000</v>
      </c>
      <c r="D99" s="45">
        <v>929523</v>
      </c>
      <c r="E99" s="45">
        <v>2300431</v>
      </c>
      <c r="F99" s="45">
        <v>1826951.0688529999</v>
      </c>
      <c r="G99" s="45">
        <v>1741613</v>
      </c>
      <c r="H99" s="45">
        <v>1403383.1</v>
      </c>
      <c r="I99" s="45">
        <v>592051.11</v>
      </c>
      <c r="J99" s="45">
        <v>720137</v>
      </c>
      <c r="K99" s="45"/>
      <c r="L99" s="81"/>
      <c r="M99" s="4"/>
    </row>
    <row r="100" spans="1:14" x14ac:dyDescent="0.15">
      <c r="A100" s="25">
        <v>2</v>
      </c>
      <c r="B100" s="36" t="s">
        <v>175</v>
      </c>
      <c r="C100" s="45">
        <v>2130000</v>
      </c>
      <c r="D100" s="45">
        <v>2000000</v>
      </c>
      <c r="E100" s="45">
        <v>2020000</v>
      </c>
      <c r="F100" s="45">
        <v>1970000</v>
      </c>
      <c r="G100" s="45">
        <v>1414000</v>
      </c>
      <c r="H100" s="45">
        <v>1367800</v>
      </c>
      <c r="I100" s="45">
        <v>1951326</v>
      </c>
      <c r="J100" s="45">
        <v>834769</v>
      </c>
      <c r="K100" s="45"/>
      <c r="L100" s="81"/>
      <c r="M100" s="4"/>
    </row>
    <row r="101" spans="1:14" x14ac:dyDescent="0.15">
      <c r="A101" s="25">
        <v>3</v>
      </c>
      <c r="B101" s="36" t="s">
        <v>116</v>
      </c>
      <c r="C101" s="45">
        <v>207000</v>
      </c>
      <c r="D101" s="45">
        <v>498014.42</v>
      </c>
      <c r="E101" s="45">
        <v>847007.69</v>
      </c>
      <c r="F101" s="45">
        <v>872012.5</v>
      </c>
      <c r="G101" s="45">
        <v>775035.47</v>
      </c>
      <c r="H101" s="45">
        <v>1005772</v>
      </c>
      <c r="I101" s="45">
        <v>777708.59</v>
      </c>
      <c r="J101" s="45">
        <v>525883</v>
      </c>
      <c r="K101" s="45"/>
      <c r="L101" s="81"/>
      <c r="M101" s="4"/>
    </row>
    <row r="102" spans="1:14" x14ac:dyDescent="0.15">
      <c r="A102" s="25">
        <v>4</v>
      </c>
      <c r="B102" s="36" t="s">
        <v>181</v>
      </c>
      <c r="C102" s="45">
        <v>8273</v>
      </c>
      <c r="D102" s="45">
        <v>6242</v>
      </c>
      <c r="E102" s="45">
        <v>687868</v>
      </c>
      <c r="F102" s="45">
        <v>609281</v>
      </c>
      <c r="G102" s="44">
        <v>553756</v>
      </c>
      <c r="H102" s="45">
        <v>597786</v>
      </c>
      <c r="I102" s="45">
        <v>877954.5</v>
      </c>
      <c r="J102" s="45">
        <v>698397</v>
      </c>
      <c r="K102" s="45"/>
      <c r="L102" s="81"/>
      <c r="M102" s="4"/>
      <c r="N102" s="25" t="s">
        <v>183</v>
      </c>
    </row>
    <row r="103" spans="1:14" s="25" customFormat="1" x14ac:dyDescent="0.15">
      <c r="B103" s="37" t="s">
        <v>239</v>
      </c>
      <c r="C103" s="45">
        <f t="shared" ref="C103:J103" si="5">SUM(C99:C102)</f>
        <v>3198273</v>
      </c>
      <c r="D103" s="45">
        <f t="shared" si="5"/>
        <v>3433779.42</v>
      </c>
      <c r="E103" s="45">
        <f t="shared" si="5"/>
        <v>5855306.6899999995</v>
      </c>
      <c r="F103" s="45">
        <f t="shared" si="5"/>
        <v>5278244.5688530002</v>
      </c>
      <c r="G103" s="45">
        <f t="shared" si="5"/>
        <v>4484404.47</v>
      </c>
      <c r="H103" s="45">
        <f t="shared" si="5"/>
        <v>4374741.0999999996</v>
      </c>
      <c r="I103" s="45">
        <f t="shared" si="5"/>
        <v>4199040.1999999993</v>
      </c>
      <c r="J103" s="45">
        <f t="shared" si="5"/>
        <v>2779186</v>
      </c>
      <c r="K103" s="45"/>
      <c r="L103" s="81"/>
      <c r="M103" s="4"/>
    </row>
    <row r="104" spans="1:14" x14ac:dyDescent="0.15">
      <c r="A104" s="25">
        <v>5</v>
      </c>
      <c r="B104" s="6" t="s">
        <v>198</v>
      </c>
      <c r="C104" s="63">
        <v>44272.451000000001</v>
      </c>
      <c r="D104" s="63">
        <v>46167.627</v>
      </c>
      <c r="E104" s="63">
        <v>46744.52</v>
      </c>
      <c r="F104" s="86">
        <v>40000</v>
      </c>
      <c r="G104" s="63">
        <v>52946</v>
      </c>
      <c r="H104" s="86">
        <v>60505</v>
      </c>
      <c r="I104" s="146">
        <v>53050</v>
      </c>
      <c r="J104" s="148">
        <v>63550</v>
      </c>
      <c r="K104" s="115"/>
      <c r="L104" s="31"/>
      <c r="M104" s="4"/>
    </row>
    <row r="105" spans="1:14" x14ac:dyDescent="0.15">
      <c r="A105" s="25">
        <v>6</v>
      </c>
      <c r="B105" s="17" t="s">
        <v>27</v>
      </c>
      <c r="C105" s="24">
        <v>46300</v>
      </c>
      <c r="D105" s="24">
        <v>51131.37</v>
      </c>
      <c r="E105" s="24">
        <v>64133.5</v>
      </c>
      <c r="F105" s="24">
        <v>47232.72</v>
      </c>
      <c r="G105" s="24">
        <v>42484.21</v>
      </c>
      <c r="H105" s="24">
        <v>43534.78</v>
      </c>
      <c r="I105" s="24"/>
      <c r="J105" s="24"/>
      <c r="K105" s="24"/>
      <c r="L105" s="31"/>
      <c r="M105" s="4"/>
    </row>
    <row r="106" spans="1:14" x14ac:dyDescent="0.15">
      <c r="A106" s="25">
        <v>7</v>
      </c>
      <c r="B106" s="17" t="s">
        <v>203</v>
      </c>
      <c r="C106" s="24">
        <v>57142.2</v>
      </c>
      <c r="D106" s="24">
        <v>63308.29</v>
      </c>
      <c r="E106" s="17">
        <v>64000</v>
      </c>
      <c r="F106" s="24">
        <v>61128.080999999998</v>
      </c>
      <c r="G106" s="24">
        <v>11937.60269</v>
      </c>
      <c r="H106" s="24">
        <v>7867.6298999999999</v>
      </c>
      <c r="I106" s="161">
        <v>3003.2991999999999</v>
      </c>
      <c r="J106" s="24"/>
      <c r="K106" s="24"/>
      <c r="L106" s="31"/>
      <c r="M106" s="4"/>
      <c r="N106" s="127" t="s">
        <v>204</v>
      </c>
    </row>
    <row r="107" spans="1:14" x14ac:dyDescent="0.15">
      <c r="A107" s="25">
        <v>8</v>
      </c>
      <c r="B107" s="17" t="s">
        <v>48</v>
      </c>
      <c r="C107" s="24">
        <v>5775.22</v>
      </c>
      <c r="D107" s="24">
        <v>17167.259999999998</v>
      </c>
      <c r="E107" s="24">
        <v>11555.51</v>
      </c>
      <c r="F107" s="24">
        <v>12707.32</v>
      </c>
      <c r="G107" s="24">
        <v>7850.0619999999999</v>
      </c>
      <c r="H107" s="24">
        <v>6711.1</v>
      </c>
      <c r="I107" s="161">
        <v>7148.9</v>
      </c>
      <c r="J107" s="148">
        <v>6917.9395999999997</v>
      </c>
      <c r="K107" s="24"/>
      <c r="L107" s="31"/>
      <c r="M107" s="4"/>
    </row>
    <row r="108" spans="1:14" x14ac:dyDescent="0.15">
      <c r="A108" s="25">
        <v>9</v>
      </c>
      <c r="B108" s="17" t="s">
        <v>25</v>
      </c>
      <c r="C108" s="24">
        <v>2990</v>
      </c>
      <c r="D108" s="24">
        <v>1831.249</v>
      </c>
      <c r="E108" s="24">
        <v>3430</v>
      </c>
      <c r="F108" s="24"/>
      <c r="G108" s="24">
        <v>3740</v>
      </c>
      <c r="H108" s="24">
        <v>3430</v>
      </c>
      <c r="I108" s="24"/>
      <c r="J108" s="24"/>
      <c r="K108" s="24"/>
      <c r="L108" s="31"/>
      <c r="M108" s="4"/>
    </row>
    <row r="109" spans="1:14" x14ac:dyDescent="0.15">
      <c r="A109" s="25">
        <v>10</v>
      </c>
      <c r="B109" s="17" t="s">
        <v>122</v>
      </c>
      <c r="C109" s="17"/>
      <c r="D109" s="24">
        <v>3486.9067</v>
      </c>
      <c r="E109" s="24">
        <v>4885.6067999999996</v>
      </c>
      <c r="F109" s="24">
        <v>3468.5886</v>
      </c>
      <c r="G109" s="24">
        <v>2199.1824000000001</v>
      </c>
      <c r="H109" s="24">
        <v>1501.9416000000001</v>
      </c>
      <c r="I109" s="24"/>
      <c r="J109" s="24"/>
      <c r="K109" s="24"/>
      <c r="L109" s="31"/>
      <c r="M109" s="4"/>
    </row>
    <row r="110" spans="1:14" x14ac:dyDescent="0.15">
      <c r="B110" s="17" t="s">
        <v>128</v>
      </c>
      <c r="C110" s="24">
        <v>2503.2489999999998</v>
      </c>
      <c r="D110" s="17"/>
      <c r="E110" s="24">
        <v>1982.249</v>
      </c>
      <c r="F110" s="24">
        <v>2091.2489999999998</v>
      </c>
      <c r="G110" s="24">
        <v>1645.249</v>
      </c>
      <c r="H110" s="24">
        <v>1521</v>
      </c>
      <c r="I110" s="24"/>
      <c r="J110" s="24"/>
      <c r="K110" s="24"/>
      <c r="L110" s="31"/>
      <c r="M110" s="4"/>
    </row>
    <row r="111" spans="1:14" x14ac:dyDescent="0.15">
      <c r="B111" s="17" t="s">
        <v>156</v>
      </c>
      <c r="C111" s="24">
        <v>1052.8499999999999</v>
      </c>
      <c r="D111" s="24">
        <v>6380</v>
      </c>
      <c r="E111" s="24">
        <v>1813</v>
      </c>
      <c r="F111" s="24">
        <v>1542</v>
      </c>
      <c r="G111" s="24">
        <v>483</v>
      </c>
      <c r="H111" s="24">
        <v>1152.93</v>
      </c>
      <c r="I111" s="146">
        <v>1630</v>
      </c>
      <c r="J111" s="148">
        <v>1551</v>
      </c>
      <c r="K111" s="24"/>
      <c r="L111" s="31"/>
      <c r="M111" s="4"/>
    </row>
    <row r="112" spans="1:14" s="25" customFormat="1" x14ac:dyDescent="0.15">
      <c r="B112" s="148" t="s">
        <v>232</v>
      </c>
      <c r="C112" s="136"/>
      <c r="D112" s="24"/>
      <c r="E112" s="24"/>
      <c r="F112" s="24"/>
      <c r="G112" s="24"/>
      <c r="H112" s="24"/>
      <c r="I112" s="146">
        <v>1692</v>
      </c>
      <c r="J112" s="148">
        <v>2184</v>
      </c>
      <c r="K112" s="24"/>
      <c r="L112" s="31"/>
      <c r="M112" s="4"/>
    </row>
    <row r="113" spans="2:13" s="25" customFormat="1" x14ac:dyDescent="0.15">
      <c r="B113" s="32" t="s">
        <v>0</v>
      </c>
      <c r="C113" s="32"/>
      <c r="D113" s="17"/>
      <c r="E113" s="24"/>
      <c r="F113" s="24"/>
      <c r="G113" s="24"/>
      <c r="H113" s="103">
        <v>1302</v>
      </c>
      <c r="I113" s="103"/>
      <c r="J113" s="103"/>
      <c r="K113" s="103"/>
      <c r="L113" s="31"/>
      <c r="M113" s="4"/>
    </row>
    <row r="114" spans="2:13" x14ac:dyDescent="0.15">
      <c r="B114" s="17" t="s">
        <v>201</v>
      </c>
      <c r="C114" s="24">
        <v>7722.04</v>
      </c>
      <c r="D114" s="24">
        <v>1373</v>
      </c>
      <c r="E114" s="24">
        <v>1516.55</v>
      </c>
      <c r="F114" s="24">
        <v>2134.84</v>
      </c>
      <c r="G114" s="24">
        <v>831.4</v>
      </c>
      <c r="H114" s="24">
        <v>843.1</v>
      </c>
      <c r="I114" s="24">
        <v>59</v>
      </c>
      <c r="J114" s="24"/>
      <c r="K114" s="24"/>
      <c r="L114" s="31"/>
      <c r="M114" s="4"/>
    </row>
    <row r="115" spans="2:13" x14ac:dyDescent="0.15">
      <c r="B115" s="17" t="s">
        <v>182</v>
      </c>
      <c r="C115" s="24">
        <v>4645.5380800000003</v>
      </c>
      <c r="D115" s="24">
        <v>2351.5030326000001</v>
      </c>
      <c r="E115" s="24">
        <v>1473.3885808</v>
      </c>
      <c r="F115" s="24">
        <v>1336.9989660000001</v>
      </c>
      <c r="G115" s="24">
        <v>529.21374900000001</v>
      </c>
      <c r="H115" s="24">
        <v>371.61346634</v>
      </c>
      <c r="I115" s="24">
        <v>242</v>
      </c>
      <c r="J115" s="148">
        <v>450.35483025031101</v>
      </c>
      <c r="K115" s="24"/>
      <c r="L115" s="31"/>
      <c r="M115" s="4"/>
    </row>
    <row r="116" spans="2:13" x14ac:dyDescent="0.15">
      <c r="B116" s="17" t="s">
        <v>136</v>
      </c>
      <c r="C116" s="24">
        <v>300.77</v>
      </c>
      <c r="D116" s="24">
        <v>317.35000000000002</v>
      </c>
      <c r="E116" s="24">
        <v>298.2</v>
      </c>
      <c r="F116" s="24">
        <v>325.36</v>
      </c>
      <c r="G116" s="24">
        <v>295.22000000000003</v>
      </c>
      <c r="H116" s="24">
        <v>276.07</v>
      </c>
      <c r="I116" s="24">
        <v>249</v>
      </c>
      <c r="J116" s="148">
        <v>213.93</v>
      </c>
      <c r="K116" s="24"/>
      <c r="L116" s="31"/>
      <c r="M116" s="4"/>
    </row>
    <row r="117" spans="2:13" x14ac:dyDescent="0.15">
      <c r="B117" s="17" t="s">
        <v>137</v>
      </c>
      <c r="C117" s="24">
        <v>146.56</v>
      </c>
      <c r="D117" s="24">
        <v>141</v>
      </c>
      <c r="E117" s="24">
        <v>157.88420015</v>
      </c>
      <c r="F117" s="24">
        <v>121.0287888</v>
      </c>
      <c r="G117" s="24">
        <v>139.1148</v>
      </c>
      <c r="H117" s="24">
        <v>126.024372</v>
      </c>
      <c r="I117" s="24"/>
      <c r="J117" s="24"/>
      <c r="K117" s="24"/>
      <c r="L117" s="17"/>
      <c r="M117" s="4"/>
    </row>
    <row r="118" spans="2:13" x14ac:dyDescent="0.15">
      <c r="B118" s="17" t="s">
        <v>138</v>
      </c>
      <c r="C118" s="24">
        <v>131.71199999999999</v>
      </c>
      <c r="D118" s="24">
        <v>42.576000000000001</v>
      </c>
      <c r="E118" s="24">
        <v>86.495999999999995</v>
      </c>
      <c r="F118" s="24">
        <v>14.592000000000001</v>
      </c>
      <c r="G118" s="24">
        <v>136.12799999999999</v>
      </c>
      <c r="H118" s="24">
        <v>24</v>
      </c>
      <c r="I118" s="24"/>
      <c r="J118" s="24"/>
      <c r="K118" s="24"/>
      <c r="L118" s="17"/>
      <c r="M118" s="4"/>
    </row>
    <row r="119" spans="2:13" x14ac:dyDescent="0.15">
      <c r="B119" s="17" t="s">
        <v>141</v>
      </c>
      <c r="C119" s="17"/>
      <c r="D119" s="17"/>
      <c r="E119" s="24">
        <v>69.710400000000007</v>
      </c>
      <c r="F119" s="24">
        <v>66.722076000000001</v>
      </c>
      <c r="G119" s="24">
        <v>81.740099999999998</v>
      </c>
      <c r="H119" s="24"/>
      <c r="I119" s="24"/>
      <c r="J119" s="24"/>
      <c r="K119" s="24"/>
      <c r="L119" s="17"/>
      <c r="M119" s="4"/>
    </row>
    <row r="120" spans="2:13" x14ac:dyDescent="0.15">
      <c r="B120" s="17" t="s">
        <v>142</v>
      </c>
      <c r="C120" s="24">
        <v>107.10720000000001</v>
      </c>
      <c r="D120" s="24">
        <v>93.391999999999996</v>
      </c>
      <c r="E120" s="24">
        <v>98.11</v>
      </c>
      <c r="F120" s="24">
        <v>92</v>
      </c>
      <c r="G120" s="24">
        <v>80.8</v>
      </c>
      <c r="H120" s="24">
        <v>88.08</v>
      </c>
      <c r="I120" s="148">
        <v>98</v>
      </c>
      <c r="J120" s="24"/>
      <c r="K120" s="24"/>
      <c r="L120" s="17"/>
      <c r="M120" s="4"/>
    </row>
    <row r="121" spans="2:13" x14ac:dyDescent="0.15">
      <c r="B121" s="17" t="s">
        <v>60</v>
      </c>
      <c r="C121" s="17"/>
      <c r="D121" s="17"/>
      <c r="E121" s="24">
        <v>71.009100000000004</v>
      </c>
      <c r="F121" s="24">
        <v>66.198504</v>
      </c>
      <c r="G121" s="24">
        <v>78.503</v>
      </c>
      <c r="H121" s="24">
        <v>86.885999999999996</v>
      </c>
      <c r="I121" s="148">
        <v>100.7650371</v>
      </c>
      <c r="J121" s="148">
        <v>126.5064687</v>
      </c>
      <c r="K121" s="24"/>
      <c r="L121" s="17"/>
    </row>
    <row r="122" spans="2:13" x14ac:dyDescent="0.15">
      <c r="B122" s="17" t="s">
        <v>123</v>
      </c>
      <c r="C122" s="24">
        <v>72</v>
      </c>
      <c r="D122" s="24">
        <v>87.69</v>
      </c>
      <c r="E122" s="24">
        <v>82.7</v>
      </c>
      <c r="F122" s="24">
        <v>70.58</v>
      </c>
      <c r="G122" s="24">
        <v>76.8</v>
      </c>
      <c r="H122" s="24">
        <v>69.654849999999996</v>
      </c>
      <c r="I122" s="148">
        <v>61.43</v>
      </c>
      <c r="J122" s="24"/>
      <c r="K122" s="24"/>
      <c r="L122" s="17"/>
    </row>
    <row r="123" spans="2:13" x14ac:dyDescent="0.15">
      <c r="B123" s="6" t="s">
        <v>199</v>
      </c>
      <c r="C123" s="63">
        <v>23637.898020000001</v>
      </c>
      <c r="D123" s="63">
        <v>11485.139741999999</v>
      </c>
      <c r="E123" s="63">
        <v>9893.0877999999993</v>
      </c>
      <c r="F123" s="86"/>
      <c r="G123" s="6"/>
      <c r="H123" s="17"/>
      <c r="I123" s="17"/>
      <c r="J123" s="17"/>
      <c r="K123" s="17"/>
      <c r="L123" s="6"/>
    </row>
    <row r="124" spans="2:13" x14ac:dyDescent="0.15">
      <c r="B124" s="6" t="s">
        <v>200</v>
      </c>
      <c r="C124" s="63">
        <v>21946.44</v>
      </c>
      <c r="D124" s="6"/>
      <c r="E124" s="6"/>
      <c r="F124" s="86"/>
      <c r="G124" s="6"/>
      <c r="H124" s="17"/>
      <c r="I124" s="17"/>
      <c r="J124" s="17"/>
      <c r="K124" s="17"/>
      <c r="L124" s="6"/>
    </row>
    <row r="125" spans="2:13" x14ac:dyDescent="0.15">
      <c r="B125" s="6" t="s">
        <v>168</v>
      </c>
      <c r="C125" s="63">
        <v>3479.9310999999998</v>
      </c>
      <c r="D125" s="6"/>
      <c r="E125" s="6"/>
      <c r="F125" s="86"/>
      <c r="G125" s="6"/>
      <c r="H125" s="17"/>
      <c r="I125" s="17"/>
      <c r="J125" s="17"/>
      <c r="K125" s="17"/>
      <c r="L125" s="6"/>
    </row>
    <row r="126" spans="2:13" x14ac:dyDescent="0.15">
      <c r="B126" s="6" t="s">
        <v>169</v>
      </c>
      <c r="C126" s="63">
        <v>449</v>
      </c>
      <c r="D126" s="63">
        <v>643.37621999999999</v>
      </c>
      <c r="E126" s="6"/>
      <c r="F126" s="86"/>
      <c r="G126" s="6"/>
      <c r="H126" s="17"/>
      <c r="I126" s="17"/>
      <c r="J126" s="17"/>
      <c r="K126" s="17"/>
      <c r="L126" s="6"/>
    </row>
    <row r="127" spans="2:13" x14ac:dyDescent="0.15">
      <c r="B127" s="6" t="s">
        <v>170</v>
      </c>
      <c r="C127" s="6"/>
      <c r="D127" s="63">
        <v>7865.04</v>
      </c>
      <c r="E127" s="63">
        <v>26998.46</v>
      </c>
      <c r="F127" s="86"/>
      <c r="G127" s="6"/>
      <c r="H127" s="17"/>
      <c r="I127" s="17"/>
      <c r="J127" s="17"/>
      <c r="K127" s="17"/>
      <c r="L127" s="6"/>
    </row>
    <row r="128" spans="2:13" x14ac:dyDescent="0.15">
      <c r="B128" s="6" t="s">
        <v>25</v>
      </c>
      <c r="C128" s="6"/>
      <c r="D128" s="63">
        <v>3420</v>
      </c>
      <c r="E128" s="6"/>
      <c r="F128" s="86">
        <v>3290</v>
      </c>
      <c r="G128" s="6"/>
      <c r="H128" s="17"/>
      <c r="I128" s="17"/>
      <c r="J128" s="17"/>
      <c r="K128" s="17"/>
      <c r="L128" s="6"/>
    </row>
    <row r="129" spans="2:13" x14ac:dyDescent="0.15">
      <c r="B129" s="6" t="s">
        <v>171</v>
      </c>
      <c r="C129" s="6"/>
      <c r="D129" s="63">
        <v>8.9589999999999996</v>
      </c>
      <c r="E129" s="6"/>
      <c r="F129" s="86"/>
      <c r="G129" s="6"/>
      <c r="H129" s="17"/>
      <c r="I129" s="17"/>
      <c r="J129" s="17"/>
      <c r="K129" s="17"/>
      <c r="L129" s="6"/>
    </row>
    <row r="130" spans="2:13" x14ac:dyDescent="0.15">
      <c r="B130" s="6" t="s">
        <v>172</v>
      </c>
      <c r="C130" s="6"/>
      <c r="D130" s="6"/>
      <c r="E130" s="63">
        <v>44043.12</v>
      </c>
      <c r="F130" s="86">
        <v>39897.815000000002</v>
      </c>
      <c r="G130" s="6"/>
      <c r="H130" s="17"/>
      <c r="I130" s="17"/>
      <c r="J130" s="17"/>
      <c r="K130" s="17"/>
      <c r="L130" s="6"/>
    </row>
    <row r="131" spans="2:13" s="25" customFormat="1" x14ac:dyDescent="0.15">
      <c r="B131" s="149" t="s">
        <v>234</v>
      </c>
      <c r="C131" s="152"/>
      <c r="D131" s="152"/>
      <c r="E131" s="159"/>
      <c r="F131" s="159"/>
      <c r="G131" s="152"/>
      <c r="H131" s="181"/>
      <c r="I131" s="181"/>
      <c r="J131" s="182">
        <v>283.99240474020399</v>
      </c>
      <c r="K131" s="17"/>
      <c r="L131" s="6"/>
    </row>
    <row r="132" spans="2:13" s="25" customFormat="1" x14ac:dyDescent="0.15">
      <c r="B132" s="38" t="s">
        <v>92</v>
      </c>
      <c r="C132" s="6"/>
      <c r="D132" s="6"/>
      <c r="E132" s="115"/>
      <c r="F132" s="115"/>
      <c r="G132" s="6"/>
      <c r="H132" s="17"/>
      <c r="I132" s="17"/>
      <c r="J132" s="17"/>
      <c r="K132" s="17"/>
      <c r="L132" s="6"/>
    </row>
    <row r="133" spans="2:13" x14ac:dyDescent="0.15">
      <c r="B133" s="38" t="s">
        <v>191</v>
      </c>
      <c r="C133" s="6"/>
      <c r="D133" s="6"/>
      <c r="E133" s="6"/>
      <c r="F133" s="115"/>
      <c r="G133" s="6"/>
      <c r="H133" s="6"/>
      <c r="I133" s="6"/>
      <c r="J133" s="6"/>
      <c r="K133" s="6"/>
      <c r="L133" s="6"/>
    </row>
    <row r="136" spans="2:13" x14ac:dyDescent="0.15">
      <c r="B136" s="2" t="s">
        <v>248</v>
      </c>
    </row>
    <row r="137" spans="2:13" x14ac:dyDescent="0.15">
      <c r="B137" s="138"/>
      <c r="C137" s="18" t="s">
        <v>29</v>
      </c>
      <c r="D137" s="18" t="s">
        <v>50</v>
      </c>
      <c r="E137" s="88" t="s">
        <v>192</v>
      </c>
      <c r="F137" s="18" t="s">
        <v>107</v>
      </c>
      <c r="G137" s="18" t="s">
        <v>108</v>
      </c>
      <c r="H137" s="94" t="s">
        <v>12</v>
      </c>
      <c r="I137" s="94" t="s">
        <v>202</v>
      </c>
      <c r="J137" s="94" t="s">
        <v>227</v>
      </c>
      <c r="K137" s="94" t="s">
        <v>228</v>
      </c>
      <c r="L137" s="13" t="s">
        <v>212</v>
      </c>
      <c r="M137" s="13" t="s">
        <v>5</v>
      </c>
    </row>
    <row r="138" spans="2:13" x14ac:dyDescent="0.15">
      <c r="B138" s="183" t="s">
        <v>75</v>
      </c>
      <c r="C138" s="184"/>
      <c r="D138" s="185"/>
      <c r="E138" s="184"/>
      <c r="F138" s="186"/>
      <c r="G138" s="184"/>
      <c r="H138" s="185"/>
      <c r="I138" s="187"/>
      <c r="J138" s="189"/>
      <c r="K138" s="189">
        <v>112576762.19289</v>
      </c>
      <c r="L138" s="188"/>
      <c r="M138" s="188"/>
    </row>
    <row r="139" spans="2:13" s="32" customFormat="1" x14ac:dyDescent="0.15">
      <c r="B139" s="149" t="s">
        <v>111</v>
      </c>
      <c r="C139" s="17"/>
      <c r="D139" s="201"/>
      <c r="E139" s="17"/>
      <c r="F139" s="24"/>
      <c r="G139" s="17"/>
      <c r="H139" s="201"/>
      <c r="I139" s="120"/>
      <c r="J139" s="156"/>
      <c r="K139" s="148">
        <v>911009.39</v>
      </c>
      <c r="L139" s="31"/>
      <c r="M139" s="31"/>
    </row>
    <row r="140" spans="2:13" s="32" customFormat="1" x14ac:dyDescent="0.15">
      <c r="B140" s="149" t="s">
        <v>53</v>
      </c>
      <c r="C140" s="17"/>
      <c r="D140" s="201"/>
      <c r="E140" s="17"/>
      <c r="F140" s="24"/>
      <c r="G140" s="17"/>
      <c r="H140" s="201"/>
      <c r="I140" s="120"/>
      <c r="J140" s="156"/>
      <c r="K140" s="148">
        <v>4823.2910000000002</v>
      </c>
      <c r="L140" s="31"/>
      <c r="M140" s="31"/>
    </row>
    <row r="141" spans="2:13" s="32" customFormat="1" x14ac:dyDescent="0.15">
      <c r="B141" s="139" t="s">
        <v>77</v>
      </c>
      <c r="C141" s="17"/>
      <c r="D141" s="201"/>
      <c r="E141" s="17"/>
      <c r="F141" s="24"/>
      <c r="G141" s="17"/>
      <c r="H141" s="201"/>
      <c r="I141" s="120"/>
      <c r="J141" s="156"/>
      <c r="K141" s="148">
        <v>418.04689189999999</v>
      </c>
      <c r="L141" s="31"/>
      <c r="M141" s="31"/>
    </row>
    <row r="142" spans="2:13" s="32" customFormat="1" x14ac:dyDescent="0.15">
      <c r="B142" s="149" t="s">
        <v>66</v>
      </c>
      <c r="C142" s="17"/>
      <c r="D142" s="201"/>
      <c r="E142" s="17"/>
      <c r="F142" s="24"/>
      <c r="G142" s="17"/>
      <c r="H142" s="201"/>
      <c r="I142" s="120"/>
      <c r="J142" s="156"/>
      <c r="K142" s="148">
        <v>169.39116071790701</v>
      </c>
      <c r="L142" s="31"/>
      <c r="M142" s="31"/>
    </row>
    <row r="143" spans="2:13" s="32" customFormat="1" x14ac:dyDescent="0.15">
      <c r="B143" s="149" t="s">
        <v>94</v>
      </c>
      <c r="C143" s="17"/>
      <c r="D143" s="201"/>
      <c r="E143" s="17"/>
      <c r="F143" s="24"/>
      <c r="G143" s="17"/>
      <c r="H143" s="201"/>
      <c r="I143" s="120"/>
      <c r="J143" s="156"/>
      <c r="K143" s="148">
        <v>44.594974224609402</v>
      </c>
      <c r="L143" s="31"/>
      <c r="M143" s="31"/>
    </row>
    <row r="144" spans="2:13" s="32" customFormat="1" x14ac:dyDescent="0.15">
      <c r="B144" s="139" t="s">
        <v>81</v>
      </c>
      <c r="C144" s="17"/>
      <c r="D144" s="201"/>
      <c r="E144" s="17"/>
      <c r="F144" s="24"/>
      <c r="G144" s="17"/>
      <c r="H144" s="201"/>
      <c r="I144" s="120"/>
      <c r="J144" s="156"/>
      <c r="K144" s="148">
        <v>20.300999999999998</v>
      </c>
      <c r="L144" s="31"/>
      <c r="M144" s="31"/>
    </row>
    <row r="145" spans="2:13" s="32" customFormat="1" x14ac:dyDescent="0.15">
      <c r="B145" s="149" t="s">
        <v>47</v>
      </c>
      <c r="C145" s="17"/>
      <c r="D145" s="201"/>
      <c r="E145" s="17"/>
      <c r="F145" s="24"/>
      <c r="G145" s="17"/>
      <c r="H145" s="201"/>
      <c r="I145" s="120"/>
      <c r="J145" s="156"/>
      <c r="K145" s="148">
        <v>13.931903999999999</v>
      </c>
      <c r="L145" s="31"/>
      <c r="M145" s="31"/>
    </row>
    <row r="146" spans="2:13" s="32" customFormat="1" x14ac:dyDescent="0.15">
      <c r="B146" s="139" t="s">
        <v>88</v>
      </c>
      <c r="C146" s="17"/>
      <c r="D146" s="201"/>
      <c r="E146" s="17"/>
      <c r="F146" s="24"/>
      <c r="G146" s="17"/>
      <c r="H146" s="201"/>
      <c r="I146" s="120"/>
      <c r="J146" s="156"/>
      <c r="K146" s="148">
        <v>9.75</v>
      </c>
      <c r="L146" s="31"/>
      <c r="M146" s="31"/>
    </row>
    <row r="147" spans="2:13" x14ac:dyDescent="0.15">
      <c r="B147" s="163" t="s">
        <v>211</v>
      </c>
      <c r="C147" s="6"/>
      <c r="D147" s="85"/>
      <c r="E147" s="6"/>
      <c r="F147" s="115"/>
      <c r="G147" s="6"/>
      <c r="H147" s="85"/>
      <c r="I147" s="85"/>
      <c r="J147" s="85"/>
      <c r="K147" s="85">
        <f>SUM(K138:K146)</f>
        <v>113493270.88982083</v>
      </c>
      <c r="L147" s="9"/>
      <c r="M147" s="31"/>
    </row>
    <row r="148" spans="2:13" x14ac:dyDescent="0.15">
      <c r="B148" s="163" t="s">
        <v>240</v>
      </c>
      <c r="C148" s="6"/>
      <c r="D148" s="85"/>
      <c r="E148" s="6"/>
      <c r="F148" s="115"/>
      <c r="G148" s="6"/>
      <c r="H148" s="85"/>
      <c r="I148" s="171"/>
      <c r="J148" s="171"/>
      <c r="K148" s="171">
        <f>K138/K147</f>
        <v>0.99192455473575547</v>
      </c>
      <c r="L148" s="9"/>
      <c r="M148" s="31"/>
    </row>
    <row r="150" spans="2:13" x14ac:dyDescent="0.15">
      <c r="B150" s="2" t="s">
        <v>255</v>
      </c>
    </row>
    <row r="151" spans="2:13" x14ac:dyDescent="0.15">
      <c r="B151" s="138"/>
      <c r="C151" s="18" t="s">
        <v>29</v>
      </c>
      <c r="D151" s="18" t="s">
        <v>50</v>
      </c>
      <c r="E151" s="88" t="s">
        <v>192</v>
      </c>
      <c r="F151" s="18" t="s">
        <v>107</v>
      </c>
      <c r="G151" s="18" t="s">
        <v>108</v>
      </c>
      <c r="H151" s="94" t="s">
        <v>12</v>
      </c>
      <c r="I151" s="94" t="s">
        <v>202</v>
      </c>
      <c r="J151" s="94" t="s">
        <v>227</v>
      </c>
      <c r="K151" s="94" t="s">
        <v>228</v>
      </c>
      <c r="L151" s="13" t="s">
        <v>212</v>
      </c>
      <c r="M151" s="13" t="s">
        <v>5</v>
      </c>
    </row>
    <row r="152" spans="2:13" x14ac:dyDescent="0.15">
      <c r="B152" s="183" t="s">
        <v>75</v>
      </c>
      <c r="C152" s="184"/>
      <c r="D152" s="185"/>
      <c r="E152" s="184"/>
      <c r="F152" s="186"/>
      <c r="G152" s="184"/>
      <c r="H152" s="185"/>
      <c r="I152" s="187"/>
      <c r="J152" s="189"/>
      <c r="K152" s="189">
        <v>75743149.034976006</v>
      </c>
      <c r="L152" s="188"/>
      <c r="M152" s="188"/>
    </row>
    <row r="153" spans="2:13" x14ac:dyDescent="0.15">
      <c r="B153" s="149" t="s">
        <v>111</v>
      </c>
      <c r="C153" s="6"/>
      <c r="D153" s="6"/>
      <c r="E153" s="6"/>
      <c r="F153" s="115"/>
      <c r="G153" s="6"/>
      <c r="H153" s="6"/>
      <c r="I153" s="6"/>
      <c r="J153" s="6"/>
      <c r="K153" s="148">
        <v>921900</v>
      </c>
      <c r="L153" s="6"/>
      <c r="M153" s="6"/>
    </row>
    <row r="154" spans="2:13" x14ac:dyDescent="0.15">
      <c r="B154" s="149" t="s">
        <v>53</v>
      </c>
      <c r="C154" s="6"/>
      <c r="D154" s="6"/>
      <c r="E154" s="6"/>
      <c r="F154" s="115"/>
      <c r="G154" s="6"/>
      <c r="H154" s="6"/>
      <c r="I154" s="6"/>
      <c r="J154" s="6"/>
      <c r="K154" s="148">
        <v>48062.27</v>
      </c>
      <c r="L154" s="6"/>
      <c r="M154" s="6"/>
    </row>
    <row r="155" spans="2:13" x14ac:dyDescent="0.15">
      <c r="B155" s="139" t="s">
        <v>81</v>
      </c>
      <c r="C155" s="6"/>
      <c r="D155" s="6"/>
      <c r="E155" s="6"/>
      <c r="F155" s="115"/>
      <c r="G155" s="6"/>
      <c r="H155" s="6"/>
      <c r="I155" s="6"/>
      <c r="J155" s="6"/>
      <c r="K155" s="148">
        <v>24170.138999999999</v>
      </c>
      <c r="L155" s="6"/>
      <c r="M155" s="6"/>
    </row>
    <row r="156" spans="2:13" x14ac:dyDescent="0.15">
      <c r="B156" s="139" t="s">
        <v>77</v>
      </c>
      <c r="C156" s="6"/>
      <c r="D156" s="6"/>
      <c r="E156" s="6"/>
      <c r="F156" s="115"/>
      <c r="G156" s="6"/>
      <c r="H156" s="6"/>
      <c r="I156" s="6"/>
      <c r="J156" s="6"/>
      <c r="K156" s="148">
        <v>6138.8045892</v>
      </c>
      <c r="L156" s="6"/>
      <c r="M156" s="6"/>
    </row>
    <row r="157" spans="2:13" x14ac:dyDescent="0.15">
      <c r="B157" s="149" t="s">
        <v>94</v>
      </c>
      <c r="C157" s="6"/>
      <c r="D157" s="6"/>
      <c r="E157" s="6"/>
      <c r="F157" s="115"/>
      <c r="G157" s="6"/>
      <c r="H157" s="6"/>
      <c r="I157" s="6"/>
      <c r="J157" s="6"/>
      <c r="K157" s="148">
        <v>4037.7743261718801</v>
      </c>
      <c r="L157" s="6"/>
      <c r="M157" s="6"/>
    </row>
    <row r="158" spans="2:13" x14ac:dyDescent="0.15">
      <c r="B158" s="149" t="s">
        <v>47</v>
      </c>
      <c r="C158" s="6"/>
      <c r="D158" s="6"/>
      <c r="E158" s="6"/>
      <c r="F158" s="115"/>
      <c r="G158" s="6"/>
      <c r="H158" s="6"/>
      <c r="I158" s="6"/>
      <c r="J158" s="6"/>
      <c r="K158" s="148">
        <v>957.76</v>
      </c>
      <c r="L158" s="6"/>
      <c r="M158" s="6"/>
    </row>
    <row r="159" spans="2:13" x14ac:dyDescent="0.15">
      <c r="B159" s="139" t="s">
        <v>88</v>
      </c>
      <c r="C159" s="6"/>
      <c r="D159" s="6"/>
      <c r="E159" s="6"/>
      <c r="F159" s="115"/>
      <c r="G159" s="6"/>
      <c r="H159" s="6"/>
      <c r="I159" s="6"/>
      <c r="J159" s="6"/>
      <c r="K159" s="148">
        <v>935</v>
      </c>
      <c r="L159" s="6"/>
      <c r="M159" s="6"/>
    </row>
    <row r="160" spans="2:13" x14ac:dyDescent="0.15">
      <c r="B160" s="149" t="s">
        <v>66</v>
      </c>
      <c r="C160" s="6"/>
      <c r="D160" s="6"/>
      <c r="E160" s="6"/>
      <c r="F160" s="115"/>
      <c r="G160" s="6"/>
      <c r="H160" s="6"/>
      <c r="I160" s="6"/>
      <c r="J160" s="6"/>
      <c r="K160" s="148">
        <v>796.63619640241495</v>
      </c>
      <c r="L160" s="6"/>
      <c r="M160" s="6"/>
    </row>
    <row r="161" spans="2:13" x14ac:dyDescent="0.15">
      <c r="B161" s="163" t="s">
        <v>211</v>
      </c>
      <c r="C161" s="6"/>
      <c r="D161" s="6"/>
      <c r="E161" s="6"/>
      <c r="F161" s="115"/>
      <c r="G161" s="6"/>
      <c r="H161" s="6"/>
      <c r="I161" s="6"/>
      <c r="J161" s="6"/>
      <c r="K161" s="119">
        <f>SUM(K152:K160)</f>
        <v>76750147.419087783</v>
      </c>
      <c r="L161" s="6"/>
      <c r="M161" s="6"/>
    </row>
    <row r="162" spans="2:13" x14ac:dyDescent="0.15">
      <c r="B162" s="163" t="s">
        <v>240</v>
      </c>
      <c r="C162" s="6"/>
      <c r="D162" s="6"/>
      <c r="E162" s="6"/>
      <c r="F162" s="115"/>
      <c r="G162" s="6"/>
      <c r="H162" s="6"/>
      <c r="I162" s="6"/>
      <c r="J162" s="6"/>
      <c r="K162" s="9">
        <f>K152/K161</f>
        <v>0.98687952508269272</v>
      </c>
      <c r="L162" s="6"/>
      <c r="M162" s="6"/>
    </row>
  </sheetData>
  <sortState ref="A97:H110">
    <sortCondition descending="1" ref="G97:G110"/>
  </sortState>
  <phoneticPr fontId="3" type="noConversion"/>
  <pageMargins left="0.31635802469135804" right="0.34722222222222221" top="0.53" bottom="0.53" header="0.5" footer="0.5"/>
  <pageSetup paperSize="10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Newcastle</vt:lpstr>
      <vt:lpstr>Gladstone</vt:lpstr>
      <vt:lpstr>Latrobe</vt:lpstr>
    </vt:vector>
  </TitlesOfParts>
  <Company>The Change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Whelan</dc:creator>
  <cp:lastModifiedBy>Microsoft Office User</cp:lastModifiedBy>
  <cp:lastPrinted>2018-03-28T21:43:40Z</cp:lastPrinted>
  <dcterms:created xsi:type="dcterms:W3CDTF">2015-01-21T23:19:53Z</dcterms:created>
  <dcterms:modified xsi:type="dcterms:W3CDTF">2018-03-31T05:03:51Z</dcterms:modified>
</cp:coreProperties>
</file>